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7365" activeTab="5"/>
  </bookViews>
  <sheets>
    <sheet name="Total anlæg" sheetId="8" r:id="rId1"/>
    <sheet name="Økonomiudvalget" sheetId="1" r:id="rId2"/>
    <sheet name="Plan og Teknik" sheetId="2" r:id="rId3"/>
    <sheet name="Børn og Undervisning" sheetId="3" r:id="rId4"/>
    <sheet name="Kultur og Fritid" sheetId="4" r:id="rId5"/>
    <sheet name="Social og Sundhed" sheetId="5" r:id="rId6"/>
    <sheet name="Byggemodning - salg" sheetId="6" r:id="rId7"/>
    <sheet name="Byggemodning - udstyk" sheetId="7" r:id="rId8"/>
    <sheet name="Ark1" sheetId="9" r:id="rId9"/>
  </sheets>
  <calcPr calcId="145621"/>
</workbook>
</file>

<file path=xl/calcChain.xml><?xml version="1.0" encoding="utf-8"?>
<calcChain xmlns="http://schemas.openxmlformats.org/spreadsheetml/2006/main">
  <c r="G44" i="3" l="1"/>
  <c r="H44" i="3"/>
  <c r="F44" i="3"/>
  <c r="E44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7" i="3"/>
  <c r="G29" i="2" l="1"/>
  <c r="G34" i="5" l="1"/>
  <c r="F34" i="5"/>
  <c r="E34" i="5"/>
  <c r="G29" i="5"/>
  <c r="G22" i="7" l="1"/>
  <c r="G23" i="7"/>
  <c r="G24" i="7"/>
  <c r="G25" i="7"/>
  <c r="G26" i="7"/>
  <c r="G27" i="7"/>
  <c r="G28" i="7"/>
  <c r="G29" i="7"/>
  <c r="G30" i="7"/>
  <c r="G31" i="7"/>
  <c r="G21" i="7"/>
  <c r="F32" i="7"/>
  <c r="E32" i="7"/>
  <c r="G32" i="7" l="1"/>
  <c r="G26" i="5"/>
  <c r="H13" i="8" l="1"/>
  <c r="H12" i="8"/>
  <c r="H34" i="5"/>
  <c r="H11" i="8" s="1"/>
  <c r="H16" i="4"/>
  <c r="H9" i="8"/>
  <c r="H52" i="2"/>
  <c r="H8" i="8" s="1"/>
  <c r="H52" i="1"/>
  <c r="H7" i="8" s="1"/>
  <c r="E52" i="1"/>
  <c r="E7" i="8" s="1"/>
  <c r="H10" i="8" l="1"/>
  <c r="H18" i="8" s="1"/>
  <c r="C18" i="8"/>
  <c r="D18" i="8"/>
  <c r="G5" i="7"/>
  <c r="G6" i="7"/>
  <c r="G7" i="7"/>
  <c r="G8" i="7"/>
  <c r="G9" i="7"/>
  <c r="G10" i="7"/>
  <c r="G11" i="7"/>
  <c r="G12" i="7"/>
  <c r="G13" i="7"/>
  <c r="G14" i="7"/>
  <c r="G15" i="7"/>
  <c r="C16" i="7"/>
  <c r="D16" i="7"/>
  <c r="E16" i="7"/>
  <c r="F16" i="7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C35" i="6"/>
  <c r="D35" i="6"/>
  <c r="E35" i="6"/>
  <c r="E12" i="8" s="1"/>
  <c r="F35" i="6"/>
  <c r="F12" i="8" s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30" i="5"/>
  <c r="G31" i="5"/>
  <c r="G32" i="5"/>
  <c r="C34" i="5"/>
  <c r="D34" i="5"/>
  <c r="E11" i="8"/>
  <c r="F11" i="8"/>
  <c r="G7" i="4"/>
  <c r="G8" i="4"/>
  <c r="G9" i="4"/>
  <c r="G10" i="4"/>
  <c r="G11" i="4"/>
  <c r="G12" i="4"/>
  <c r="G13" i="4"/>
  <c r="G14" i="4"/>
  <c r="C16" i="4"/>
  <c r="D16" i="4"/>
  <c r="E16" i="4"/>
  <c r="E10" i="8" s="1"/>
  <c r="F16" i="4"/>
  <c r="F10" i="8" s="1"/>
  <c r="E9" i="8"/>
  <c r="F9" i="8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C52" i="2"/>
  <c r="D52" i="2"/>
  <c r="E52" i="2"/>
  <c r="E8" i="8" s="1"/>
  <c r="F52" i="2"/>
  <c r="F8" i="8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C52" i="1"/>
  <c r="D52" i="1"/>
  <c r="F52" i="1"/>
  <c r="F7" i="8" s="1"/>
  <c r="F13" i="8" l="1"/>
  <c r="F18" i="8" s="1"/>
  <c r="F34" i="7"/>
  <c r="E13" i="8"/>
  <c r="E18" i="8" s="1"/>
  <c r="E34" i="7"/>
  <c r="G52" i="1"/>
  <c r="G7" i="8" s="1"/>
  <c r="G16" i="4"/>
  <c r="G10" i="8" s="1"/>
  <c r="G9" i="8"/>
  <c r="G35" i="6"/>
  <c r="G12" i="8" s="1"/>
  <c r="G16" i="7"/>
  <c r="G52" i="2"/>
  <c r="G8" i="8" s="1"/>
  <c r="G11" i="8"/>
  <c r="G13" i="8" l="1"/>
  <c r="G18" i="8" s="1"/>
  <c r="G34" i="7"/>
</calcChain>
</file>

<file path=xl/sharedStrings.xml><?xml version="1.0" encoding="utf-8"?>
<sst xmlns="http://schemas.openxmlformats.org/spreadsheetml/2006/main" count="720" uniqueCount="515">
  <si>
    <t>Økonomiudvalget</t>
  </si>
  <si>
    <t>Bevilling</t>
  </si>
  <si>
    <t>Akk.forbrug</t>
  </si>
  <si>
    <t>Korr. Budget</t>
  </si>
  <si>
    <t>Regnskab</t>
  </si>
  <si>
    <t>Uforbrugt</t>
  </si>
  <si>
    <t>010107-311214</t>
  </si>
  <si>
    <t>010107-300414</t>
  </si>
  <si>
    <t>30.04.2014</t>
  </si>
  <si>
    <t>beløb</t>
  </si>
  <si>
    <t>005830</t>
  </si>
  <si>
    <t>Salg af Kirkegade 1, Oksbøl</t>
  </si>
  <si>
    <t>005833</t>
  </si>
  <si>
    <t>Salg af Sønderbro 39 B, Ansager (matr. 13bh)</t>
  </si>
  <si>
    <t>005834</t>
  </si>
  <si>
    <t>Salg af areal ved Sønderskovevej 11, Nordenskov</t>
  </si>
  <si>
    <t>005836</t>
  </si>
  <si>
    <t>Køb af Torvegade 10, Varde - Shell grunden</t>
  </si>
  <si>
    <t>005838</t>
  </si>
  <si>
    <t>Salg af Blåvand Skole - Blåvand Aktivitetscenter</t>
  </si>
  <si>
    <t>005839</t>
  </si>
  <si>
    <t>Salg af ejd til selskaber under Varde Forsyning A/S</t>
  </si>
  <si>
    <t>010840</t>
  </si>
  <si>
    <t>Energibesp. foranst. - Fælles for energikonti</t>
  </si>
  <si>
    <t>010843</t>
  </si>
  <si>
    <t>Energibesp.foranst. - Tilskud til energibesparelser - 2013</t>
  </si>
  <si>
    <t>013820</t>
  </si>
  <si>
    <t>013822</t>
  </si>
  <si>
    <t>Samling af brand- og redningsberedskab i anden byg.</t>
  </si>
  <si>
    <t>013840</t>
  </si>
  <si>
    <t>Energibesp.foranst. - Andre faste ejendomme</t>
  </si>
  <si>
    <t>013865</t>
  </si>
  <si>
    <t>013868</t>
  </si>
  <si>
    <t>Salg af Frisvadvej 1B, Varde</t>
  </si>
  <si>
    <t>013873</t>
  </si>
  <si>
    <t>Salg af Torvet 14, Ølgod</t>
  </si>
  <si>
    <t>013874</t>
  </si>
  <si>
    <t>Salg af tandklinikker i Agerbæk og Ølgod</t>
  </si>
  <si>
    <t>013880</t>
  </si>
  <si>
    <t>Salg af Engparken 13, Outrup</t>
  </si>
  <si>
    <t>013882</t>
  </si>
  <si>
    <t>Udbud Lerpøtvej 8, Varde</t>
  </si>
  <si>
    <t>013884</t>
  </si>
  <si>
    <t>Salg af Søndergade 38, Tistrup (tidligere Plejehjem)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</si>
  <si>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</si>
  <si>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</si>
  <si>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</si>
  <si>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</si>
  <si>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</si>
  <si>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</si>
  <si>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</si>
  <si>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</si>
  <si>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</si>
  <si>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</si>
  <si>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013890</t>
  </si>
  <si>
    <t>Salg af Søndervang 10 A-F, Tistrup</t>
  </si>
  <si>
    <t>031840</t>
  </si>
  <si>
    <t>205840</t>
  </si>
  <si>
    <t>Energibesparende foranstaltninger - Materielgårde</t>
  </si>
  <si>
    <t>301840</t>
  </si>
  <si>
    <t>Energibesparende foranstaltninger - skolerne</t>
  </si>
  <si>
    <t>318840</t>
  </si>
  <si>
    <t>Energibesparende foranst. - Idrætsfaciliteter børn/unge</t>
  </si>
  <si>
    <t>513840</t>
  </si>
  <si>
    <t>Energibesparende foranstaltninger - børnehaverne</t>
  </si>
  <si>
    <t>514840</t>
  </si>
  <si>
    <t>Engergibesp. foranst. - Integrerede daginstitutioner</t>
  </si>
  <si>
    <t>517840</t>
  </si>
  <si>
    <t>Energibesp.foranst. - Særlige dagtilbud/klubber</t>
  </si>
  <si>
    <t>559840</t>
  </si>
  <si>
    <t>Energibesparende foranst. - Aktivitets- og samværst.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</si>
  <si>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</si>
  <si>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</si>
  <si>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</si>
  <si>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</si>
  <si>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</si>
  <si>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</si>
  <si>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650815</t>
  </si>
  <si>
    <t>Digitalisering af byggesagsarkiv</t>
  </si>
  <si>
    <t>650818</t>
  </si>
  <si>
    <t>Salg af  Toften 2, Årre</t>
  </si>
  <si>
    <t>650840</t>
  </si>
  <si>
    <t>Energibesparende foranst. - Rådhuse</t>
  </si>
  <si>
    <t>651801</t>
  </si>
  <si>
    <t>Sekretariat og forvaltninger</t>
  </si>
  <si>
    <t>651807</t>
  </si>
  <si>
    <t>Standardisering af infrastruktur</t>
  </si>
  <si>
    <t>652802</t>
  </si>
  <si>
    <t>Rakat - ComCare, indkøb</t>
  </si>
  <si>
    <t>652803</t>
  </si>
  <si>
    <t>Prisme - økonomisystem</t>
  </si>
  <si>
    <t>662850</t>
  </si>
  <si>
    <t>Fortællinger i "Naturpark Vesterhavet" - Nordea</t>
  </si>
  <si>
    <t>Plan og Teknik</t>
  </si>
  <si>
    <t>30.04.14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</si>
  <si>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</si>
  <si>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</si>
  <si>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</si>
  <si>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</si>
  <si>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</si>
  <si>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</si>
  <si>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</si>
  <si>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</si>
  <si>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</si>
  <si>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</si>
  <si>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</si>
  <si>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</si>
  <si>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</si>
  <si>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</si>
  <si>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</si>
  <si>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</si>
  <si>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015820</t>
  </si>
  <si>
    <t>015825</t>
  </si>
  <si>
    <t>Varde Midtby - Projekter - bosætnings- og turistby</t>
  </si>
  <si>
    <t>015830</t>
  </si>
  <si>
    <t>Varde Torv - belægning på tidligere p-areal</t>
  </si>
  <si>
    <t>020830</t>
  </si>
  <si>
    <t>Bro fra Arnbjerg til Varde Sommerland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</si>
  <si>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</si>
  <si>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</si>
  <si>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</si>
  <si>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</si>
  <si>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</si>
  <si>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</si>
  <si>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</si>
  <si>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</si>
  <si>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</si>
  <si>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</si>
  <si>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</si>
  <si>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</si>
  <si>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</si>
  <si>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</si>
  <si>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</si>
  <si>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</si>
  <si>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050870</t>
  </si>
  <si>
    <t>051810</t>
  </si>
  <si>
    <t>Natura 2000 - etab. naturlige vandstandsforhold</t>
  </si>
  <si>
    <t>089820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</si>
  <si>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</si>
  <si>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</si>
  <si>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</si>
  <si>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</si>
  <si>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</si>
  <si>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</si>
  <si>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222809</t>
  </si>
  <si>
    <t>Forskønnelsestiltag i Varde Midtby</t>
  </si>
  <si>
    <t>222810</t>
  </si>
  <si>
    <t>Forprojekt for udbygning af vejanlæg i Kjelst</t>
  </si>
  <si>
    <t>222811</t>
  </si>
  <si>
    <t>Prioritering af cykelstiprojekter 2014 - 2017</t>
  </si>
  <si>
    <t>222815</t>
  </si>
  <si>
    <t>Brovedligeholdelse - Tarphagebroen</t>
  </si>
  <si>
    <t>222821</t>
  </si>
  <si>
    <t>222822</t>
  </si>
  <si>
    <t>Trafiksikkerhed 2013 - handleplan</t>
  </si>
  <si>
    <t>222823</t>
  </si>
  <si>
    <t>Cykelsti langs Fåborgvej mellem Fåborg og Agerbæk</t>
  </si>
  <si>
    <t>222828</t>
  </si>
  <si>
    <t>Projektændring, adgangsvej til ny grusgrav i Kjelst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</si>
  <si>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</si>
  <si>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</si>
  <si>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</si>
  <si>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</si>
  <si>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</si>
  <si>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</si>
  <si>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222878</t>
  </si>
  <si>
    <t>Optimering af krydset Vestre Landevej/Ndr. Boulevard</t>
  </si>
  <si>
    <t>222884</t>
  </si>
  <si>
    <t>Cykelsti Næsbjerg - Varde</t>
  </si>
  <si>
    <t>222894</t>
  </si>
  <si>
    <t>Udskiftning af jernbanebroen ved Viadukvej, Ølgod</t>
  </si>
  <si>
    <t>222897</t>
  </si>
  <si>
    <t>Cykelsti Vejers Havvej - Delvis af Puljen fra Staten</t>
  </si>
  <si>
    <t>222898</t>
  </si>
  <si>
    <t>223820</t>
  </si>
  <si>
    <t>Separering af kloak ved kommunale ejendomme</t>
  </si>
  <si>
    <t>Udskiftning af vejafvanding fbm kloakserarering</t>
  </si>
  <si>
    <t>Børn og Undervisning</t>
  </si>
  <si>
    <t>301819</t>
  </si>
  <si>
    <t>Renovering og etablering af lejepladser skoler/dagtilbud</t>
  </si>
  <si>
    <t>301852</t>
  </si>
  <si>
    <t>Sct. Jacobi Skole cykler</t>
  </si>
  <si>
    <t>301867</t>
  </si>
  <si>
    <t>Lykkesgårdskolen renovering</t>
  </si>
  <si>
    <t>301870</t>
  </si>
  <si>
    <t>IT forsøgsprojekt på 3 overbygningsskoler</t>
  </si>
  <si>
    <t>301871-07</t>
  </si>
  <si>
    <t>Sct. Jacobi skole - etablering af ungdomsmiljø</t>
  </si>
  <si>
    <t>301876</t>
  </si>
  <si>
    <t>301879</t>
  </si>
  <si>
    <t>Renoverings-og anlægspulje, skoler og dagtilbud</t>
  </si>
  <si>
    <t>301881</t>
  </si>
  <si>
    <t>Renovering - og anlægspulje skoler og dagtilbud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</si>
  <si>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</si>
  <si>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</si>
  <si>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</si>
  <si>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</si>
  <si>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</si>
  <si>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</si>
  <si>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</si>
  <si>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</si>
  <si>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</si>
  <si>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375801</t>
  </si>
  <si>
    <t>Ungdomshus</t>
  </si>
  <si>
    <t>510801</t>
  </si>
  <si>
    <t xml:space="preserve">Renovering og anlægspulje på daginstitutionsområdet. </t>
  </si>
  <si>
    <t>513824</t>
  </si>
  <si>
    <t>Salg af Vangsgade 31, Ølgod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</si>
  <si>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</si>
  <si>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</si>
  <si>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</si>
  <si>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</si>
  <si>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</si>
  <si>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</si>
  <si>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</si>
  <si>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513853-01</t>
  </si>
  <si>
    <t>Oksbøl Børnehave, etablering af legeplads</t>
  </si>
  <si>
    <t>513853-11</t>
  </si>
  <si>
    <t>Hedevang, Alslev, solsejl og udendørs værksted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</si>
  <si>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</si>
  <si>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</si>
  <si>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</si>
  <si>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</si>
  <si>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</si>
  <si>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</si>
  <si>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</si>
  <si>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</si>
  <si>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517008-01</t>
  </si>
  <si>
    <t>Firkløveret, Solsikken, renv. af legeplads</t>
  </si>
  <si>
    <t>523814</t>
  </si>
  <si>
    <t>Kultur og fritid</t>
  </si>
  <si>
    <t>031820</t>
  </si>
  <si>
    <t>Kunststofbane i Varde</t>
  </si>
  <si>
    <t>035810</t>
  </si>
  <si>
    <t>Anlægstilskud til Tistrup og Omegns spejdercenter</t>
  </si>
  <si>
    <t>318833</t>
  </si>
  <si>
    <t>Tilskud til energirigtig renovering - idrætsanlæg</t>
  </si>
  <si>
    <t>350860</t>
  </si>
  <si>
    <t>Biblioteket - Indretning af mødelokaler m.v.</t>
  </si>
  <si>
    <t>360811</t>
  </si>
  <si>
    <t>Varde Museum, Lundvej</t>
  </si>
  <si>
    <t>360815</t>
  </si>
  <si>
    <t>Tirpitz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</si>
  <si>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</si>
  <si>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</si>
  <si>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</si>
  <si>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</si>
  <si>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</si>
  <si>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018806</t>
  </si>
  <si>
    <t>Servicearealtilskud, Aktivitetscenter i Ølgod</t>
  </si>
  <si>
    <t>018815</t>
  </si>
  <si>
    <t>Servicearealer, Æblehaven, Næsbjerg</t>
  </si>
  <si>
    <t>018818</t>
  </si>
  <si>
    <t>Servicearealer Ansager Områdecenter</t>
  </si>
  <si>
    <t>018819</t>
  </si>
  <si>
    <t>Servicearealer Tistruplund</t>
  </si>
  <si>
    <t>018822</t>
  </si>
  <si>
    <t>Servicearealtilskud, Ansager</t>
  </si>
  <si>
    <t>018825</t>
  </si>
  <si>
    <t>Servicearealtilskud, Tistruplund</t>
  </si>
  <si>
    <t>018827</t>
  </si>
  <si>
    <t>Servicearealtilskud, ældreboliger til handicappede i Oksbøl</t>
  </si>
  <si>
    <t>018830</t>
  </si>
  <si>
    <t>Servicearealer, Bo Østervang Varde</t>
  </si>
  <si>
    <t>018831</t>
  </si>
  <si>
    <t>018832</t>
  </si>
  <si>
    <t>Hensat beløb - Bo Østervang, Varde</t>
  </si>
  <si>
    <t>530815</t>
  </si>
  <si>
    <t>Ældreboliger, Ansager, områdecenter</t>
  </si>
  <si>
    <t>530816</t>
  </si>
  <si>
    <t>Ældreboliger, Tistruplund, områdecenter</t>
  </si>
  <si>
    <t>530823</t>
  </si>
  <si>
    <t>530825</t>
  </si>
  <si>
    <t>5 almene handicapboliger ved Bo Østervang, Varde</t>
  </si>
  <si>
    <t>532828</t>
  </si>
  <si>
    <t>Salg af grund og bygninger Tistruplund, Tistrup</t>
  </si>
  <si>
    <t>532835</t>
  </si>
  <si>
    <t xml:space="preserve">ABA-anlæg, trædemåtter, nødkaldsforb. mm </t>
  </si>
  <si>
    <t>532842</t>
  </si>
  <si>
    <t>532845</t>
  </si>
  <si>
    <t>532846</t>
  </si>
  <si>
    <t>Gårdhave ved dagcentret på Carolineparken</t>
  </si>
  <si>
    <t>532847</t>
  </si>
  <si>
    <t>Projektombygning af Baunbo</t>
  </si>
  <si>
    <t>544810</t>
  </si>
  <si>
    <t>Varmeskur i Varde by</t>
  </si>
  <si>
    <t>550810</t>
  </si>
  <si>
    <t>Lunden, Living Lab</t>
  </si>
  <si>
    <t>552808</t>
  </si>
  <si>
    <t>Køb og renovering af Vidagerhus, Janderup</t>
  </si>
  <si>
    <t>552815</t>
  </si>
  <si>
    <t>Flere døgntilbud til sindslidende</t>
  </si>
  <si>
    <t>559815</t>
  </si>
  <si>
    <t>Byggemodning, bolig- og erhvervsformål</t>
  </si>
  <si>
    <t>Salgsindtægter</t>
  </si>
  <si>
    <t>002800</t>
  </si>
  <si>
    <t>Byggemodning vedr. 002 + 003 - budgetbeløb</t>
  </si>
  <si>
    <t>002815</t>
  </si>
  <si>
    <t>002825</t>
  </si>
  <si>
    <t>Lundagervej, Horne</t>
  </si>
  <si>
    <t>002826</t>
  </si>
  <si>
    <t>Lærkehøj, 22 parceller, Oksbøl</t>
  </si>
  <si>
    <t>002830</t>
  </si>
  <si>
    <t>Sofievej, Sig</t>
  </si>
  <si>
    <t>002835</t>
  </si>
  <si>
    <t>Tranebærvej, Agerbæk</t>
  </si>
  <si>
    <t>002838</t>
  </si>
  <si>
    <t>Kærhøgevej, Varde</t>
  </si>
  <si>
    <t>002845</t>
  </si>
  <si>
    <t>Hegnsgårdsvej, Årre</t>
  </si>
  <si>
    <t>002847</t>
  </si>
  <si>
    <t>002848</t>
  </si>
  <si>
    <t>Egedalen, Ansager</t>
  </si>
  <si>
    <t>002861</t>
  </si>
  <si>
    <t>Skorrehovej, Tofterup</t>
  </si>
  <si>
    <t>002865</t>
  </si>
  <si>
    <t>Kirke Alle, Tistrup</t>
  </si>
  <si>
    <t>002873</t>
  </si>
  <si>
    <t>Hejrevej, Ansager</t>
  </si>
  <si>
    <t>002876</t>
  </si>
  <si>
    <t>Åbrinken, etape 3, Varde</t>
  </si>
  <si>
    <t>002883</t>
  </si>
  <si>
    <t>Åbrinken, etape 4, Varde</t>
  </si>
  <si>
    <t>002886</t>
  </si>
  <si>
    <t>Hjørngårdsvej, Kvong</t>
  </si>
  <si>
    <t>002887</t>
  </si>
  <si>
    <t>Bjælkager, etape 1 + 2, Skovlund</t>
  </si>
  <si>
    <t>002888</t>
  </si>
  <si>
    <t>Stadionvej, etape 1 + 2, Outrup</t>
  </si>
  <si>
    <t>002889</t>
  </si>
  <si>
    <t>002890</t>
  </si>
  <si>
    <t>Degnevænget, Tistrup</t>
  </si>
  <si>
    <t>002891</t>
  </si>
  <si>
    <t>Mejlvangvænget, Ølgod</t>
  </si>
  <si>
    <t>002892</t>
  </si>
  <si>
    <t>002893</t>
  </si>
  <si>
    <t>Amalievej, Sig</t>
  </si>
  <si>
    <t>002894</t>
  </si>
  <si>
    <t>Hegnsgårdsvej, Årre Etape 2</t>
  </si>
  <si>
    <t>002895</t>
  </si>
  <si>
    <t>Skovkanten, Ølgod</t>
  </si>
  <si>
    <t>002897</t>
  </si>
  <si>
    <t>Frejasvej - Etape 2, Oksbøl</t>
  </si>
  <si>
    <t>002898</t>
  </si>
  <si>
    <t>Tranebærvej, Agerbæk - Etape 2</t>
  </si>
  <si>
    <t>002899</t>
  </si>
  <si>
    <t>Areal ved Holmevej, Billum</t>
  </si>
  <si>
    <t>003804</t>
  </si>
  <si>
    <t>Hammeren/ Ambolten, Varde</t>
  </si>
  <si>
    <t>003806</t>
  </si>
  <si>
    <t>Jeppe Skovgaards Vej, Varde</t>
  </si>
  <si>
    <t>003827</t>
  </si>
  <si>
    <t>Smedegade, Gl. Grindstedvej, Stadionvej, Tofterup</t>
  </si>
  <si>
    <t>Udstykninger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</si>
  <si>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</si>
  <si>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</si>
  <si>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</si>
  <si>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</si>
  <si>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</si>
  <si>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</si>
  <si>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002877</t>
  </si>
  <si>
    <t>Hegnsgårdsvej, Årre - Etape 2</t>
  </si>
  <si>
    <t>003801</t>
  </si>
  <si>
    <t>Fælles udgifter og indtægter, erhvervsformål</t>
  </si>
  <si>
    <t>Hammeren/Ambolten, Varde</t>
  </si>
  <si>
    <t>Total</t>
  </si>
  <si>
    <t>Kultur og Fritid</t>
  </si>
  <si>
    <t>Social og Sundhed</t>
  </si>
  <si>
    <t>Bolig/erhverv - salgsindtægter</t>
  </si>
  <si>
    <t>Bolig/erhverv - udstykning</t>
  </si>
  <si>
    <t>Total anlæg</t>
  </si>
  <si>
    <t>Anlæg</t>
  </si>
  <si>
    <t>Forventet</t>
  </si>
  <si>
    <t>forbrug i alt</t>
  </si>
  <si>
    <t xml:space="preserve">forbrug </t>
  </si>
  <si>
    <t>i atl</t>
  </si>
  <si>
    <t>010107-</t>
  </si>
  <si>
    <t>Statusbeskrivelse</t>
  </si>
  <si>
    <t>Anlægsudgifter pr. 30. april 2014</t>
  </si>
  <si>
    <t>Gældsbreve mangler at blive bogført</t>
  </si>
  <si>
    <t>Afsluttet. Forskellen vedr. kommunemoms</t>
  </si>
  <si>
    <t>Afventer</t>
  </si>
  <si>
    <t>Højgårdsparken Varde - 15 grunde</t>
  </si>
  <si>
    <t>Staben Økonomi</t>
  </si>
  <si>
    <t>Tilslutningsbidrag hvor kontoen står i forskud og bliver nedbragt efterhånden som grundene sælges.</t>
  </si>
  <si>
    <t>Tilslutningsbidrag</t>
  </si>
  <si>
    <t>Budget</t>
  </si>
  <si>
    <t xml:space="preserve">Forbrug </t>
  </si>
  <si>
    <t>Forbrug</t>
  </si>
  <si>
    <t>Restbudget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</si>
  <si>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</si>
  <si>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</si>
  <si>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</si>
  <si>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</si>
  <si>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</si>
  <si>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</si>
  <si>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</si>
  <si>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</si>
  <si>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</si>
  <si>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</si>
  <si>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</si>
  <si>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</si>
  <si>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</si>
  <si>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Hegngårdsvej - Årre, Etape 1 og 3</t>
  </si>
  <si>
    <t>i alt</t>
  </si>
  <si>
    <t>Budgetoverførsel - Salg af grunde</t>
  </si>
  <si>
    <t>Rønnehaven, Nordenskov</t>
  </si>
  <si>
    <t>solgt 2 grunde</t>
  </si>
  <si>
    <t>solgt 1 grund</t>
  </si>
  <si>
    <t>Nedbrydning af bygn samt etab P-plads v/Solhøj</t>
  </si>
  <si>
    <t>550811</t>
  </si>
  <si>
    <t>Lunden, trådløs kaldeanlæg samt telefonanlæg</t>
  </si>
  <si>
    <t>Udvidelse af Skovlunden - beskæftigelse</t>
  </si>
  <si>
    <t>Servicearealtilskud, 5 handicapboliger ved Bo Østervang</t>
  </si>
  <si>
    <t>Nettotab v/nedlægg. af 4 boliger i Outrup + salg af bygn.</t>
  </si>
  <si>
    <t>Afventer afklaring</t>
  </si>
  <si>
    <t>Tilskud forventes hjemtaget okt. 2014</t>
  </si>
  <si>
    <t>Korr. budget</t>
  </si>
  <si>
    <t>Afregnes løbende</t>
  </si>
  <si>
    <t>Afsluttet</t>
  </si>
  <si>
    <t>Afsluttes 2014</t>
  </si>
  <si>
    <t>Renovering af lokaler til sygepl.gruppen - Tistruplund</t>
  </si>
  <si>
    <t>Påbegyndt, men resten overføres til 2015</t>
  </si>
  <si>
    <t>Forventes afsluttet i 2014</t>
  </si>
  <si>
    <t>Anlægstilskuddet er udbetalt</t>
  </si>
  <si>
    <t>Igangsat, afsluttes indeværende år</t>
  </si>
  <si>
    <t>051820</t>
  </si>
  <si>
    <t>Natura 2000 projekter - Grønningen - Bev. indtægt -556.600/udgift 556.600</t>
  </si>
  <si>
    <t>Tilskud til aktiaviteter efter grøn ordning</t>
  </si>
  <si>
    <t>Banekrydsning Engdraget-Hjertingvej, Varde</t>
  </si>
  <si>
    <t>Restbudget fra 2013</t>
  </si>
  <si>
    <t>Solgt i 2013. Restafregning i 2014.</t>
  </si>
  <si>
    <t>Budgetbeløb svarende til forbrug tilføres ultimo 2014</t>
  </si>
  <si>
    <t>Byggeriet forløber efter planen</t>
  </si>
  <si>
    <t>Udgift afholdt i 2013</t>
  </si>
  <si>
    <t>Budgetbeløb vil omplaceret i takt med at energibesparende foranstaltninger udføres.</t>
  </si>
  <si>
    <t>Afsluttes i 2014</t>
  </si>
  <si>
    <t>3-årig projekt 2013 - 2015. Projektet er udgiftsneutral</t>
  </si>
  <si>
    <t>Afventer opgørelse af skel</t>
  </si>
  <si>
    <t>Solgt i 2013. Afsluttes i 2014</t>
  </si>
  <si>
    <t>Igangværende</t>
  </si>
  <si>
    <t>Solgt i 2014 og forventes afsluttet i 2014</t>
  </si>
  <si>
    <t>Tilskud fra Forsyningen overføres til Energipuljen ultimo 2014</t>
  </si>
  <si>
    <t>Vestervold 13, Varde - Indvendig renovering</t>
  </si>
  <si>
    <t>Pulje til bygninger/ældreboliger - som skal afvikles</t>
  </si>
  <si>
    <t>Budgetbeløb overføres til konkrete projekter</t>
  </si>
  <si>
    <t>Sat til salg</t>
  </si>
  <si>
    <t>Afventer salg i Ølgod</t>
  </si>
  <si>
    <t>Solgt i 2013. Handel afsluttes i 2014</t>
  </si>
  <si>
    <t>Sat i bero</t>
  </si>
  <si>
    <t>Solgt i 2013 - forventes afsluttet i 2014</t>
  </si>
  <si>
    <t>Påbegyndes i 2014</t>
  </si>
  <si>
    <t>Sat i bero, da der er truffet beslutning om anvendelse af bygningen i.f.b bygning af ny børnehave i Tistrup</t>
  </si>
  <si>
    <t>Opkøb af bygninger, som bør nedrives efter opkøb. Påbegyndt i 2014</t>
  </si>
  <si>
    <t>Energibesparende foranst - Stadion og idrætsanlæg</t>
  </si>
  <si>
    <t>Planlægning er påbegyndt</t>
  </si>
  <si>
    <t>Projektet er under projektering</t>
  </si>
  <si>
    <t>Afsluttet - afregning pågår</t>
  </si>
  <si>
    <t>Inddragelse af interessenterne igangsat</t>
  </si>
  <si>
    <t>Under planlægning afsluttet 2015</t>
  </si>
  <si>
    <t>Forventes afsluttet juni 2014</t>
  </si>
  <si>
    <t>Projektet er afsluttet</t>
  </si>
  <si>
    <t>Planen følges</t>
  </si>
  <si>
    <t>Afsluttet - p-fond penge tilbagebetales</t>
  </si>
  <si>
    <t>Afventer asfalt</t>
  </si>
  <si>
    <t>Afsluttet - afventer afregning</t>
  </si>
  <si>
    <t>Fordeles på cykelstiprojekter 2014</t>
  </si>
  <si>
    <t>Projekt + udbud 2014 - udførelse 2015</t>
  </si>
  <si>
    <t>Er i gang og planen følges</t>
  </si>
  <si>
    <t>Projektring i gang - planen følges</t>
  </si>
  <si>
    <t>Projektering i gang - planen følges</t>
  </si>
  <si>
    <t>Sag kører med konkursbo vedr. fejl og mangler</t>
  </si>
  <si>
    <t>Plan følges udføres 2014</t>
  </si>
  <si>
    <t>Udføres i 2014 og forventes afholdt indenfor budgettet.</t>
  </si>
  <si>
    <t>Udgiftsneutral</t>
  </si>
  <si>
    <t>Del af program for Byfornyelse i Ølgod. Refusion fra Staten forudsætter at projektet er afsluttet senest 31.12.2013. Der indsendes regnskaber til ministeriet efterår 2013. Afventer rest refusion fra Staten.</t>
  </si>
  <si>
    <t>Fælles Friareal Storegade, Jernbanegade og Mejerivej - Del af program for Byfornyelse i Ølgod. Projektet  forventes afsluttet 2014.</t>
  </si>
  <si>
    <t>Støtte til privat bygningsrenovering og forventes afsluttet 2014</t>
  </si>
  <si>
    <t>I 2011 blev det vedtaget at anvende restmidlerne til nedriv.af forfaldne bygninger, se også dok 107.9625. Rammen skal anvendes senest i 2014.</t>
  </si>
  <si>
    <t>Planlægning påbegyndt i 2014</t>
  </si>
  <si>
    <t>Pulje til istandsættelse og nedrivning af faldefærdige boliger beliggende i byer med færre end 3.000 indbyggere og landdistrikter. Pågebyndt i 2014</t>
  </si>
  <si>
    <t xml:space="preserve">Landsbyfornyelse -  (Tilskud fra Ministeriet Bolig, By og landdistrikter) </t>
  </si>
  <si>
    <t>Planlægning igangsat.  Fællesprojekt sammen med andre samarbejdspartnere.</t>
  </si>
  <si>
    <t>Afventer plan for ny Naturcenter i Blaavand</t>
  </si>
  <si>
    <t>301804-03</t>
  </si>
  <si>
    <t>Nr. Nebel skole, renovering af fliser langs klyngerne</t>
  </si>
  <si>
    <t>Projektet forventes afsluttet i 2014</t>
  </si>
  <si>
    <t>301804-04</t>
  </si>
  <si>
    <t>Nr. Nebel skole, renovering af hjemkundsskablokale</t>
  </si>
  <si>
    <t>301804-05</t>
  </si>
  <si>
    <t>Jacobi Skole, Udearealer</t>
  </si>
  <si>
    <t>301804-06</t>
  </si>
  <si>
    <t>Jacobi Skole, to toiletter ved udeskole</t>
  </si>
  <si>
    <t>301804-08</t>
  </si>
  <si>
    <t>Thorstrup skole, Renovering af legepladser</t>
  </si>
  <si>
    <t>301804-01</t>
  </si>
  <si>
    <t>Årre skole, Direkte udgang fra 4. klasselokaler, renovering af lokaler samt genopbygning af underkendte legeplads</t>
  </si>
  <si>
    <t>Skal ses i sammenhæng med renovering af Lykkesgårdskolen</t>
  </si>
  <si>
    <t>Lykkesgårdskolen - Renovering og nybyggeri</t>
  </si>
  <si>
    <t>Projektet forventes afsluttet i 2015</t>
  </si>
  <si>
    <t>305802-03</t>
  </si>
  <si>
    <t>Jacobi SFO 2 og 3 udearealer</t>
  </si>
  <si>
    <t>305802-02</t>
  </si>
  <si>
    <t>Tistrup SFO, skurbyggeri og klogetrappe</t>
  </si>
  <si>
    <t>Skolen ved Tippen, tilbygning</t>
  </si>
  <si>
    <t xml:space="preserve">Er i gangsat </t>
  </si>
  <si>
    <t>Afventer salg af ejendom</t>
  </si>
  <si>
    <t>Børneuniverset, opgradering af læringsmiljøer i de 3 dagtilbud</t>
  </si>
  <si>
    <t>Døgninstitution Tippen, tilbygning samt udskiftning af oliefyr</t>
  </si>
  <si>
    <t>Projektet forventes igangsat i 2014, og forventes afsluttet ultimo 2015</t>
  </si>
  <si>
    <t>Projektet afventer funktionsudbud</t>
  </si>
  <si>
    <t>Projektet starter op i uge 21 i 2014</t>
  </si>
  <si>
    <t>Kommunale projekter om boringsnære beskyttelsområder</t>
  </si>
  <si>
    <t>Budgetoverførsler</t>
  </si>
  <si>
    <t>Projektet forventes igangsat 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</si>
</sst>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3" fontId="1" fillId="0" borderId="0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0" fillId="0" borderId="1" xfId="0" applyBorder="1"/>
    <xf numFmtId="0" fontId="0" fillId="0" borderId="7" xfId="0" applyBorder="1"/>
    <xf numFmtId="0" fontId="0" fillId="0" borderId="4" xfId="0" applyBorder="1"/>
    <xf numFmtId="3" fontId="0" fillId="0" borderId="0" xfId="0" applyNumberFormat="1"/>
    <xf numFmtId="49" fontId="1" fillId="0" borderId="7" xfId="0" applyNumberFormat="1" applyFont="1" applyFill="1" applyBorder="1" applyAlignment="1" applyProtection="1">
      <protection locked="0"/>
    </xf>
    <xf numFmtId="49" fontId="1" fillId="0" borderId="7" xfId="0" quotePrefix="1" applyNumberFormat="1" applyFont="1" applyFill="1" applyBorder="1" applyAlignment="1" applyProtection="1">
      <protection locked="0"/>
    </xf>
    <xf numFmtId="3" fontId="1" fillId="0" borderId="7" xfId="0" applyNumberFormat="1" applyFont="1" applyFill="1" applyBorder="1" applyAlignment="1" applyProtection="1"/>
    <xf numFmtId="3" fontId="1" fillId="0" borderId="4" xfId="0" applyNumberFormat="1" applyFont="1" applyFill="1" applyBorder="1" applyAlignment="1" applyProtection="1"/>
    <xf numFmtId="3" fontId="1" fillId="0" borderId="1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3" fontId="0" fillId="0" borderId="2" xfId="0" applyNumberFormat="1" applyBorder="1"/>
    <xf numFmtId="3" fontId="1" fillId="0" borderId="5" xfId="0" applyNumberFormat="1" applyFont="1" applyFill="1" applyBorder="1" applyAlignment="1" applyProtection="1"/>
    <xf numFmtId="0" fontId="1" fillId="0" borderId="7" xfId="0" quotePrefix="1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wrapText="1"/>
    </xf>
    <xf numFmtId="164" fontId="1" fillId="0" borderId="7" xfId="0" quotePrefix="1" applyNumberFormat="1" applyFont="1" applyFill="1" applyBorder="1" applyAlignment="1" applyProtection="1"/>
    <xf numFmtId="0" fontId="0" fillId="2" borderId="1" xfId="0" applyFill="1" applyBorder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1" fillId="2" borderId="7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alignment horizontal="center"/>
    </xf>
    <xf numFmtId="0" fontId="0" fillId="2" borderId="4" xfId="0" applyFill="1" applyBorder="1"/>
    <xf numFmtId="0" fontId="1" fillId="2" borderId="4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0" fillId="0" borderId="8" xfId="0" applyBorder="1"/>
    <xf numFmtId="0" fontId="0" fillId="0" borderId="3" xfId="0" applyBorder="1"/>
    <xf numFmtId="0" fontId="1" fillId="2" borderId="9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3" fontId="1" fillId="0" borderId="12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13" xfId="1" applyFont="1" applyBorder="1"/>
    <xf numFmtId="0" fontId="5" fillId="0" borderId="14" xfId="1" applyFont="1" applyBorder="1"/>
    <xf numFmtId="3" fontId="5" fillId="0" borderId="12" xfId="1" applyNumberFormat="1" applyFont="1" applyBorder="1"/>
    <xf numFmtId="3" fontId="5" fillId="0" borderId="13" xfId="1" applyNumberFormat="1" applyFont="1" applyBorder="1"/>
    <xf numFmtId="0" fontId="5" fillId="0" borderId="12" xfId="1" applyFont="1" applyBorder="1"/>
    <xf numFmtId="0" fontId="5" fillId="0" borderId="1" xfId="1" quotePrefix="1" applyFont="1" applyBorder="1"/>
    <xf numFmtId="0" fontId="5" fillId="0" borderId="3" xfId="1" applyFont="1" applyBorder="1"/>
    <xf numFmtId="3" fontId="5" fillId="0" borderId="1" xfId="1" applyNumberFormat="1" applyFont="1" applyBorder="1"/>
    <xf numFmtId="3" fontId="5" fillId="0" borderId="9" xfId="1" applyNumberFormat="1" applyFont="1" applyBorder="1"/>
    <xf numFmtId="3" fontId="5" fillId="0" borderId="2" xfId="1" applyNumberFormat="1" applyFont="1" applyBorder="1"/>
    <xf numFmtId="0" fontId="5" fillId="0" borderId="7" xfId="1" quotePrefix="1" applyFont="1" applyBorder="1"/>
    <xf numFmtId="0" fontId="5" fillId="0" borderId="8" xfId="1" applyFont="1" applyBorder="1"/>
    <xf numFmtId="3" fontId="5" fillId="0" borderId="7" xfId="1" applyNumberFormat="1" applyFont="1" applyBorder="1"/>
    <xf numFmtId="3" fontId="5" fillId="0" borderId="10" xfId="1" applyNumberFormat="1" applyFont="1" applyBorder="1"/>
    <xf numFmtId="3" fontId="5" fillId="0" borderId="0" xfId="1" applyNumberFormat="1" applyFont="1" applyBorder="1"/>
    <xf numFmtId="0" fontId="5" fillId="0" borderId="0" xfId="1" applyFont="1" applyBorder="1"/>
    <xf numFmtId="0" fontId="5" fillId="0" borderId="0" xfId="1" applyFont="1" applyFill="1" applyBorder="1"/>
    <xf numFmtId="0" fontId="2" fillId="0" borderId="0" xfId="1" applyFont="1"/>
    <xf numFmtId="0" fontId="5" fillId="0" borderId="12" xfId="1" applyNumberFormat="1" applyFont="1" applyBorder="1" applyAlignment="1">
      <alignment horizontal="center"/>
    </xf>
    <xf numFmtId="0" fontId="5" fillId="0" borderId="13" xfId="1" applyNumberFormat="1" applyFont="1" applyBorder="1" applyAlignment="1">
      <alignment horizontal="center"/>
    </xf>
    <xf numFmtId="0" fontId="5" fillId="0" borderId="15" xfId="1" applyFont="1" applyFill="1" applyBorder="1"/>
    <xf numFmtId="0" fontId="5" fillId="0" borderId="16" xfId="1" applyFont="1" applyFill="1" applyBorder="1"/>
    <xf numFmtId="0" fontId="2" fillId="0" borderId="17" xfId="1" applyFont="1" applyFill="1" applyBorder="1"/>
    <xf numFmtId="3" fontId="2" fillId="0" borderId="18" xfId="1" applyNumberFormat="1" applyFont="1" applyFill="1" applyBorder="1"/>
    <xf numFmtId="3" fontId="2" fillId="0" borderId="0" xfId="1" applyNumberFormat="1" applyFont="1" applyFill="1" applyBorder="1"/>
    <xf numFmtId="0" fontId="1" fillId="0" borderId="14" xfId="0" applyNumberFormat="1" applyFont="1" applyFill="1" applyBorder="1" applyAlignment="1" applyProtection="1"/>
    <xf numFmtId="3" fontId="1" fillId="0" borderId="14" xfId="0" applyNumberFormat="1" applyFont="1" applyFill="1" applyBorder="1" applyAlignment="1" applyProtection="1"/>
    <xf numFmtId="0" fontId="0" fillId="0" borderId="12" xfId="0" applyBorder="1"/>
    <xf numFmtId="0" fontId="6" fillId="2" borderId="1" xfId="0" applyNumberFormat="1" applyFont="1" applyFill="1" applyBorder="1" applyAlignment="1" applyProtection="1"/>
    <xf numFmtId="0" fontId="6" fillId="2" borderId="2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>
      <alignment horizontal="center"/>
    </xf>
    <xf numFmtId="0" fontId="6" fillId="2" borderId="8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/>
    <xf numFmtId="0" fontId="6" fillId="2" borderId="5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>
      <alignment horizontal="center"/>
    </xf>
    <xf numFmtId="0" fontId="6" fillId="2" borderId="6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/>
    <xf numFmtId="49" fontId="6" fillId="0" borderId="7" xfId="0" quotePrefix="1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wrapText="1"/>
    </xf>
    <xf numFmtId="3" fontId="6" fillId="0" borderId="7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49" fontId="6" fillId="0" borderId="7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/>
    <xf numFmtId="3" fontId="6" fillId="0" borderId="1" xfId="0" applyNumberFormat="1" applyFont="1" applyFill="1" applyBorder="1" applyAlignment="1" applyProtection="1"/>
    <xf numFmtId="3" fontId="6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3" fontId="6" fillId="0" borderId="4" xfId="0" applyNumberFormat="1" applyFont="1" applyFill="1" applyBorder="1" applyAlignment="1" applyProtection="1"/>
    <xf numFmtId="3" fontId="6" fillId="0" borderId="5" xfId="0" applyNumberFormat="1" applyFont="1" applyFill="1" applyBorder="1" applyAlignment="1" applyProtection="1"/>
    <xf numFmtId="0" fontId="8" fillId="2" borderId="1" xfId="0" applyFont="1" applyFill="1" applyBorder="1"/>
    <xf numFmtId="0" fontId="6" fillId="2" borderId="11" xfId="0" applyNumberFormat="1" applyFont="1" applyFill="1" applyBorder="1" applyAlignment="1" applyProtection="1">
      <alignment horizontal="center"/>
    </xf>
    <xf numFmtId="0" fontId="6" fillId="2" borderId="9" xfId="0" applyNumberFormat="1" applyFont="1" applyFill="1" applyBorder="1" applyAlignment="1" applyProtection="1">
      <alignment horizontal="center"/>
    </xf>
    <xf numFmtId="0" fontId="6" fillId="2" borderId="10" xfId="0" applyNumberFormat="1" applyFont="1" applyFill="1" applyBorder="1" applyAlignment="1" applyProtection="1">
      <alignment horizontal="center"/>
    </xf>
    <xf numFmtId="0" fontId="8" fillId="2" borderId="4" xfId="0" applyFont="1" applyFill="1" applyBorder="1"/>
    <xf numFmtId="0" fontId="8" fillId="0" borderId="0" xfId="0" applyFont="1"/>
    <xf numFmtId="0" fontId="8" fillId="2" borderId="7" xfId="0" applyFont="1" applyFill="1" applyBorder="1"/>
    <xf numFmtId="0" fontId="8" fillId="0" borderId="7" xfId="0" applyFont="1" applyBorder="1"/>
    <xf numFmtId="3" fontId="8" fillId="0" borderId="0" xfId="0" applyNumberFormat="1" applyFont="1"/>
    <xf numFmtId="3" fontId="8" fillId="0" borderId="2" xfId="0" applyNumberFormat="1" applyFont="1" applyBorder="1"/>
    <xf numFmtId="0" fontId="8" fillId="0" borderId="1" xfId="0" applyFont="1" applyBorder="1"/>
    <xf numFmtId="0" fontId="8" fillId="0" borderId="4" xfId="0" applyFont="1" applyBorder="1"/>
    <xf numFmtId="0" fontId="2" fillId="0" borderId="12" xfId="0" applyNumberFormat="1" applyFont="1" applyFill="1" applyBorder="1" applyAlignment="1" applyProtection="1">
      <alignment wrapText="1"/>
    </xf>
    <xf numFmtId="0" fontId="0" fillId="0" borderId="7" xfId="0" applyBorder="1" applyAlignment="1">
      <alignment wrapText="1"/>
    </xf>
    <xf numFmtId="3" fontId="8" fillId="0" borderId="0" xfId="0" applyNumberFormat="1" applyFont="1" applyAlignment="1"/>
    <xf numFmtId="0" fontId="8" fillId="0" borderId="7" xfId="0" applyFont="1" applyBorder="1" applyAlignment="1"/>
    <xf numFmtId="0" fontId="8" fillId="0" borderId="0" xfId="0" applyFont="1" applyAlignment="1"/>
    <xf numFmtId="0" fontId="6" fillId="0" borderId="7" xfId="0" applyFont="1" applyBorder="1" applyAlignment="1"/>
    <xf numFmtId="0" fontId="7" fillId="0" borderId="7" xfId="0" applyFont="1" applyBorder="1" applyAlignment="1"/>
    <xf numFmtId="0" fontId="0" fillId="0" borderId="1" xfId="0" applyBorder="1"/>
    <xf numFmtId="0" fontId="0" fillId="0" borderId="7" xfId="0" applyBorder="1"/>
    <xf numFmtId="0" fontId="0" fillId="0" borderId="4" xfId="0" applyBorder="1"/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1" fillId="2" borderId="7" xfId="0" applyNumberFormat="1" applyFont="1" applyFill="1" applyBorder="1" applyAlignment="1" applyProtection="1">
      <alignment horizontal="center"/>
    </xf>
    <xf numFmtId="0" fontId="0" fillId="2" borderId="4" xfId="0" applyFill="1" applyBorder="1"/>
    <xf numFmtId="0" fontId="1" fillId="2" borderId="4" xfId="0" applyNumberFormat="1" applyFont="1" applyFill="1" applyBorder="1" applyAlignment="1" applyProtection="1">
      <alignment horizontal="center"/>
    </xf>
    <xf numFmtId="0" fontId="2" fillId="0" borderId="7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0" borderId="1" xfId="0" applyBorder="1"/>
    <xf numFmtId="0" fontId="0" fillId="2" borderId="1" xfId="0" applyFill="1" applyBorder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1" fillId="2" borderId="7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alignment horizontal="center"/>
    </xf>
    <xf numFmtId="0" fontId="0" fillId="2" borderId="4" xfId="0" applyFill="1" applyBorder="1"/>
    <xf numFmtId="0" fontId="1" fillId="2" borderId="4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9" fillId="0" borderId="7" xfId="0" applyFont="1" applyBorder="1"/>
    <xf numFmtId="49" fontId="1" fillId="0" borderId="12" xfId="0" quotePrefix="1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alignment wrapText="1"/>
    </xf>
    <xf numFmtId="49" fontId="1" fillId="0" borderId="12" xfId="0" applyNumberFormat="1" applyFont="1" applyFill="1" applyBorder="1" applyAlignment="1" applyProtection="1">
      <protection locked="0"/>
    </xf>
    <xf numFmtId="0" fontId="0" fillId="0" borderId="12" xfId="0" applyBorder="1" applyAlignment="1">
      <alignment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opLeftCell="A10" workbookViewId="0">
      <selection activeCell="G30" sqref="G30"/>
    </sheetView>
  </sheetViews>
  <sheetFormatPr defaultRowHeight="15" x14ac:dyDescent="0.25"/>
  <cols>
    <col min="2" max="2" width="26.140625" customWidth="1"/>
    <col min="3" max="3" width="11.85546875" hidden="1" customWidth="1"/>
    <col min="4" max="4" width="11.5703125" hidden="1" customWidth="1"/>
    <col min="5" max="5" width="11.42578125" customWidth="1"/>
    <col min="6" max="6" width="10.85546875" customWidth="1"/>
    <col min="7" max="7" width="11.42578125" customWidth="1"/>
    <col min="8" max="8" width="11.85546875" customWidth="1"/>
  </cols>
  <sheetData>
    <row r="3" spans="1:8" ht="14.85" x14ac:dyDescent="0.35">
      <c r="B3" s="45" t="s">
        <v>365</v>
      </c>
      <c r="C3" s="26" t="s">
        <v>1</v>
      </c>
      <c r="D3" s="46" t="s">
        <v>2</v>
      </c>
      <c r="E3" s="28" t="s">
        <v>3</v>
      </c>
      <c r="F3" s="27" t="s">
        <v>4</v>
      </c>
      <c r="G3" s="28" t="s">
        <v>5</v>
      </c>
      <c r="H3" s="29" t="s">
        <v>372</v>
      </c>
    </row>
    <row r="4" spans="1:8" ht="14.85" x14ac:dyDescent="0.35">
      <c r="B4" s="49"/>
      <c r="C4" s="31"/>
      <c r="D4" s="50"/>
      <c r="E4" s="33"/>
      <c r="F4" s="32"/>
      <c r="G4" s="33"/>
      <c r="H4" s="34" t="s">
        <v>373</v>
      </c>
    </row>
    <row r="5" spans="1:8" x14ac:dyDescent="0.25">
      <c r="B5" s="47"/>
      <c r="C5" s="36" t="s">
        <v>6</v>
      </c>
      <c r="D5" s="48" t="s">
        <v>7</v>
      </c>
      <c r="E5" s="38">
        <v>2014</v>
      </c>
      <c r="F5" s="37" t="s">
        <v>94</v>
      </c>
      <c r="G5" s="38" t="s">
        <v>9</v>
      </c>
      <c r="H5" s="39">
        <v>2014</v>
      </c>
    </row>
    <row r="6" spans="1:8" ht="14.85" x14ac:dyDescent="0.35">
      <c r="A6" s="1"/>
      <c r="B6" s="41"/>
      <c r="C6" s="8"/>
      <c r="D6" s="1"/>
      <c r="E6" s="8"/>
      <c r="F6" s="1"/>
      <c r="G6" s="8"/>
      <c r="H6" s="43"/>
    </row>
    <row r="7" spans="1:8" x14ac:dyDescent="0.25">
      <c r="A7" s="1"/>
      <c r="B7" s="41" t="s">
        <v>0</v>
      </c>
      <c r="C7" s="15">
        <v>212854808</v>
      </c>
      <c r="D7" s="7">
        <v>156796852.92999995</v>
      </c>
      <c r="E7" s="15">
        <f>SUM(Økonomiudvalget!E52)</f>
        <v>61453981</v>
      </c>
      <c r="F7" s="15">
        <f>SUM(Økonomiudvalget!F52)</f>
        <v>8658373.5199999996</v>
      </c>
      <c r="G7" s="15">
        <f>SUM(Økonomiudvalget!G52)</f>
        <v>52795607.479999997</v>
      </c>
      <c r="H7" s="15">
        <f>SUM(Økonomiudvalget!H52)</f>
        <v>60273286</v>
      </c>
    </row>
    <row r="8" spans="1:8" ht="14.85" x14ac:dyDescent="0.35">
      <c r="A8" s="1"/>
      <c r="B8" s="41" t="s">
        <v>93</v>
      </c>
      <c r="C8" s="15">
        <v>150615019</v>
      </c>
      <c r="D8" s="7">
        <v>125310703.59999998</v>
      </c>
      <c r="E8" s="15">
        <f>SUM('Plan og Teknik'!E52)</f>
        <v>58388142</v>
      </c>
      <c r="F8" s="15">
        <f>SUM('Plan og Teknik'!F52)</f>
        <v>4083722.0400000005</v>
      </c>
      <c r="G8" s="15">
        <f>SUM('Plan og Teknik'!G52)</f>
        <v>54304419.960000001</v>
      </c>
      <c r="H8" s="15">
        <f>SUM('Plan og Teknik'!H52)</f>
        <v>58388142</v>
      </c>
    </row>
    <row r="9" spans="1:8" x14ac:dyDescent="0.25">
      <c r="A9" s="1"/>
      <c r="B9" s="41" t="s">
        <v>177</v>
      </c>
      <c r="C9" s="15">
        <v>139606408</v>
      </c>
      <c r="D9" s="7">
        <v>123582597.78</v>
      </c>
      <c r="E9" s="15">
        <f>SUM('Børn og Undervisning'!E44)</f>
        <v>38882979</v>
      </c>
      <c r="F9" s="15">
        <f>SUM('Børn og Undervisning'!F44)</f>
        <v>2125480.41</v>
      </c>
      <c r="G9" s="15">
        <f>SUM('Børn og Undervisning'!G44)</f>
        <v>36757498.589999996</v>
      </c>
      <c r="H9" s="15">
        <f>SUM('Børn og Undervisning'!H44)</f>
        <v>36757498.589999996</v>
      </c>
    </row>
    <row r="10" spans="1:8" ht="14.85" x14ac:dyDescent="0.35">
      <c r="A10" s="1"/>
      <c r="B10" s="41" t="s">
        <v>366</v>
      </c>
      <c r="C10" s="15">
        <v>15758514</v>
      </c>
      <c r="D10" s="7">
        <v>15294620.130000001</v>
      </c>
      <c r="E10" s="15">
        <f>SUM('Kultur og Fritid'!E16)</f>
        <v>3840404</v>
      </c>
      <c r="F10" s="15">
        <f>SUM('Kultur og Fritid'!F16)</f>
        <v>1373473.93</v>
      </c>
      <c r="G10" s="15">
        <f>SUM('Kultur og Fritid'!G16)</f>
        <v>2466930.0700000003</v>
      </c>
      <c r="H10" s="15">
        <f>SUM('Kultur og Fritid'!H16)</f>
        <v>3670404</v>
      </c>
    </row>
    <row r="11" spans="1:8" ht="14.85" x14ac:dyDescent="0.35">
      <c r="A11" s="1"/>
      <c r="B11" s="41" t="s">
        <v>367</v>
      </c>
      <c r="C11" s="15">
        <v>222489613</v>
      </c>
      <c r="D11" s="7">
        <v>219090743.61000001</v>
      </c>
      <c r="E11" s="15">
        <f>SUM('Social og Sundhed'!E34)</f>
        <v>14827655</v>
      </c>
      <c r="F11" s="15">
        <f>SUM('Social og Sundhed'!F34)</f>
        <v>7981889.4299999997</v>
      </c>
      <c r="G11" s="15">
        <f>SUM('Social og Sundhed'!G34)</f>
        <v>6845765.5700000003</v>
      </c>
      <c r="H11" s="15">
        <f>SUM('Social og Sundhed'!H34)</f>
        <v>12686809</v>
      </c>
    </row>
    <row r="12" spans="1:8" x14ac:dyDescent="0.25">
      <c r="A12" s="1"/>
      <c r="B12" s="41" t="s">
        <v>368</v>
      </c>
      <c r="C12" s="15">
        <v>-49650000</v>
      </c>
      <c r="D12" s="7">
        <v>-66092735.990000017</v>
      </c>
      <c r="E12" s="15">
        <f>SUM('Byggemodning - salg'!E35)</f>
        <v>-5000000</v>
      </c>
      <c r="F12" s="15">
        <f>SUM('Byggemodning - salg'!F35)</f>
        <v>-572185.54</v>
      </c>
      <c r="G12" s="15">
        <f>SUM('Byggemodning - salg'!G35)</f>
        <v>-4427814.46</v>
      </c>
      <c r="H12" s="15">
        <f>SUM('Byggemodning - salg'!H35)</f>
        <v>-2000000</v>
      </c>
    </row>
    <row r="13" spans="1:8" ht="14.85" x14ac:dyDescent="0.35">
      <c r="A13" s="1"/>
      <c r="B13" s="41" t="s">
        <v>369</v>
      </c>
      <c r="C13" s="15">
        <v>100891490</v>
      </c>
      <c r="D13" s="7">
        <v>53456523.140000001</v>
      </c>
      <c r="E13" s="15">
        <f>SUM('Byggemodning - udstyk'!E16)</f>
        <v>10932794</v>
      </c>
      <c r="F13" s="15">
        <f>SUM('Byggemodning - udstyk'!F16)</f>
        <v>815636.64999999991</v>
      </c>
      <c r="G13" s="15">
        <f>SUM('Byggemodning - udstyk'!G16)</f>
        <v>10117157.35</v>
      </c>
      <c r="H13" s="15">
        <f>SUM('Byggemodning - udstyk'!H16)</f>
        <v>8932794</v>
      </c>
    </row>
    <row r="14" spans="1:8" ht="14.85" x14ac:dyDescent="0.35">
      <c r="A14" s="1"/>
      <c r="B14" s="41"/>
      <c r="C14" s="8"/>
      <c r="D14" s="1"/>
      <c r="E14" s="8"/>
      <c r="F14" s="1"/>
      <c r="G14" s="8"/>
      <c r="H14" s="43"/>
    </row>
    <row r="15" spans="1:8" ht="14.85" x14ac:dyDescent="0.35">
      <c r="A15" s="1"/>
      <c r="B15" s="41"/>
      <c r="C15" s="8"/>
      <c r="D15" s="1"/>
      <c r="E15" s="8"/>
      <c r="F15" s="1"/>
      <c r="G15" s="8"/>
      <c r="H15" s="43"/>
    </row>
    <row r="16" spans="1:8" ht="14.85" x14ac:dyDescent="0.35">
      <c r="A16" s="1"/>
      <c r="B16" s="41"/>
      <c r="C16" s="8"/>
      <c r="D16" s="1"/>
      <c r="E16" s="8"/>
      <c r="F16" s="1"/>
      <c r="G16" s="8"/>
      <c r="H16" s="43"/>
    </row>
    <row r="17" spans="1:8" ht="14.85" x14ac:dyDescent="0.35">
      <c r="A17" s="1"/>
      <c r="B17" s="40"/>
      <c r="C17" s="2"/>
      <c r="D17" s="3"/>
      <c r="E17" s="2"/>
      <c r="F17" s="3"/>
      <c r="G17" s="2"/>
      <c r="H17" s="44"/>
    </row>
    <row r="18" spans="1:8" x14ac:dyDescent="0.25">
      <c r="A18" s="1"/>
      <c r="B18" s="42" t="s">
        <v>370</v>
      </c>
      <c r="C18" s="16">
        <f>SUM(C7:C17)</f>
        <v>792565852</v>
      </c>
      <c r="D18" s="20">
        <f>SUM(D7:D17)</f>
        <v>627439305.19999993</v>
      </c>
      <c r="E18" s="16">
        <f>SUM(E7:E17)</f>
        <v>183325955</v>
      </c>
      <c r="F18" s="16">
        <f t="shared" ref="F18:H18" si="0">SUM(F7:F17)</f>
        <v>24466390.439999998</v>
      </c>
      <c r="G18" s="16">
        <f t="shared" si="0"/>
        <v>158859564.55999997</v>
      </c>
      <c r="H18" s="16">
        <f t="shared" si="0"/>
        <v>178708933.59</v>
      </c>
    </row>
    <row r="19" spans="1:8" ht="14.85" x14ac:dyDescent="0.35">
      <c r="A19" s="1"/>
      <c r="B19" s="1"/>
      <c r="C19" s="1"/>
      <c r="D19" s="1"/>
      <c r="E19" s="1"/>
      <c r="F19" s="1"/>
      <c r="G19" s="1"/>
    </row>
    <row r="20" spans="1:8" ht="14.85" x14ac:dyDescent="0.35">
      <c r="A20" s="1"/>
      <c r="B20" s="1"/>
      <c r="C20" s="1"/>
      <c r="D20" s="1"/>
      <c r="E20" s="1"/>
      <c r="F20" s="1"/>
      <c r="G20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topLeftCell="A34" workbookViewId="0">
      <selection activeCell="G30" sqref="G30"/>
    </sheetView>
  </sheetViews>
  <sheetFormatPr defaultRowHeight="15" x14ac:dyDescent="0.25"/>
  <cols>
    <col min="2" max="2" width="43.140625" customWidth="1"/>
    <col min="3" max="3" width="11.85546875" hidden="1" customWidth="1"/>
    <col min="4" max="4" width="11.140625" hidden="1" customWidth="1"/>
    <col min="5" max="5" width="10.42578125" customWidth="1"/>
    <col min="6" max="6" width="10.140625" customWidth="1"/>
    <col min="7" max="7" width="10.42578125" customWidth="1"/>
    <col min="8" max="8" width="11.42578125" customWidth="1"/>
    <col min="9" max="9" width="35.140625" customWidth="1"/>
  </cols>
  <sheetData>
    <row r="2" spans="1:9" x14ac:dyDescent="0.25">
      <c r="A2" t="s">
        <v>378</v>
      </c>
    </row>
    <row r="3" spans="1:9" x14ac:dyDescent="0.25">
      <c r="A3" s="25" t="s">
        <v>371</v>
      </c>
      <c r="B3" s="26" t="s">
        <v>0</v>
      </c>
      <c r="C3" s="27" t="s">
        <v>1</v>
      </c>
      <c r="D3" s="28" t="s">
        <v>2</v>
      </c>
      <c r="E3" s="27" t="s">
        <v>3</v>
      </c>
      <c r="F3" s="28" t="s">
        <v>4</v>
      </c>
      <c r="G3" s="29" t="s">
        <v>5</v>
      </c>
      <c r="H3" s="28" t="s">
        <v>372</v>
      </c>
      <c r="I3" s="25" t="s">
        <v>377</v>
      </c>
    </row>
    <row r="4" spans="1:9" ht="14.85" x14ac:dyDescent="0.35">
      <c r="A4" s="30"/>
      <c r="B4" s="31"/>
      <c r="C4" s="32" t="s">
        <v>376</v>
      </c>
      <c r="D4" s="33" t="s">
        <v>376</v>
      </c>
      <c r="E4" s="32"/>
      <c r="F4" s="33"/>
      <c r="G4" s="34"/>
      <c r="H4" s="33" t="s">
        <v>374</v>
      </c>
      <c r="I4" s="30"/>
    </row>
    <row r="5" spans="1:9" x14ac:dyDescent="0.25">
      <c r="A5" s="35"/>
      <c r="B5" s="36"/>
      <c r="C5" s="37">
        <v>300414</v>
      </c>
      <c r="D5" s="38">
        <v>300414</v>
      </c>
      <c r="E5" s="37">
        <v>2014</v>
      </c>
      <c r="F5" s="38" t="s">
        <v>8</v>
      </c>
      <c r="G5" s="39" t="s">
        <v>9</v>
      </c>
      <c r="H5" s="38" t="s">
        <v>375</v>
      </c>
      <c r="I5" s="35"/>
    </row>
    <row r="6" spans="1:9" ht="14.85" customHeight="1" x14ac:dyDescent="0.35">
      <c r="A6" s="2"/>
      <c r="B6" s="1"/>
      <c r="C6" s="2"/>
      <c r="D6" s="1"/>
      <c r="E6" s="2"/>
      <c r="F6" s="1"/>
      <c r="G6" s="2"/>
      <c r="I6" s="9"/>
    </row>
    <row r="7" spans="1:9" ht="14.85" customHeight="1" x14ac:dyDescent="0.25">
      <c r="A7" s="14" t="s">
        <v>10</v>
      </c>
      <c r="B7" s="1" t="s">
        <v>11</v>
      </c>
      <c r="C7" s="15">
        <v>-450000</v>
      </c>
      <c r="D7" s="7">
        <v>-465663.2</v>
      </c>
      <c r="E7" s="15">
        <v>0</v>
      </c>
      <c r="F7" s="7">
        <v>-9334.2000000000007</v>
      </c>
      <c r="G7" s="15">
        <f t="shared" ref="G7:G14" si="0">SUM(E7-F7)</f>
        <v>9334.2000000000007</v>
      </c>
      <c r="H7" s="15">
        <v>-9334</v>
      </c>
      <c r="I7" s="10" t="s">
        <v>431</v>
      </c>
    </row>
    <row r="8" spans="1:9" ht="14.85" customHeight="1" x14ac:dyDescent="0.25">
      <c r="A8" s="14" t="s">
        <v>12</v>
      </c>
      <c r="B8" s="1" t="s">
        <v>13</v>
      </c>
      <c r="C8" s="15">
        <v>-545000</v>
      </c>
      <c r="D8" s="7">
        <v>-521000</v>
      </c>
      <c r="E8" s="15">
        <v>-24000</v>
      </c>
      <c r="F8" s="7">
        <v>0</v>
      </c>
      <c r="G8" s="15">
        <f t="shared" si="0"/>
        <v>-24000</v>
      </c>
      <c r="H8" s="15">
        <v>-24000</v>
      </c>
      <c r="I8" s="10" t="s">
        <v>439</v>
      </c>
    </row>
    <row r="9" spans="1:9" ht="14.85" customHeight="1" x14ac:dyDescent="0.25">
      <c r="A9" s="14" t="s">
        <v>14</v>
      </c>
      <c r="B9" s="1" t="s">
        <v>15</v>
      </c>
      <c r="C9" s="15">
        <v>0</v>
      </c>
      <c r="D9" s="7">
        <v>-10125</v>
      </c>
      <c r="E9" s="15">
        <v>10125</v>
      </c>
      <c r="F9" s="7">
        <v>0</v>
      </c>
      <c r="G9" s="15">
        <f t="shared" si="0"/>
        <v>10125</v>
      </c>
      <c r="H9" s="15">
        <v>10125</v>
      </c>
      <c r="I9" s="10" t="s">
        <v>438</v>
      </c>
    </row>
    <row r="10" spans="1:9" ht="14.85" customHeight="1" x14ac:dyDescent="0.25">
      <c r="A10" s="14" t="s">
        <v>16</v>
      </c>
      <c r="B10" s="1" t="s">
        <v>17</v>
      </c>
      <c r="C10" s="15">
        <v>0</v>
      </c>
      <c r="D10" s="7">
        <v>35371.769999999997</v>
      </c>
      <c r="E10" s="15">
        <v>-6000</v>
      </c>
      <c r="F10" s="7">
        <v>29371.77</v>
      </c>
      <c r="G10" s="15">
        <f t="shared" si="0"/>
        <v>-35371.770000000004</v>
      </c>
      <c r="H10" s="15">
        <v>-6000</v>
      </c>
      <c r="I10" s="10" t="s">
        <v>440</v>
      </c>
    </row>
    <row r="11" spans="1:9" ht="14.85" customHeight="1" x14ac:dyDescent="0.25">
      <c r="A11" s="14" t="s">
        <v>18</v>
      </c>
      <c r="B11" s="1" t="s">
        <v>19</v>
      </c>
      <c r="C11" s="15">
        <v>-1200000</v>
      </c>
      <c r="D11" s="7">
        <v>-960000</v>
      </c>
      <c r="E11" s="15">
        <v>-1200000</v>
      </c>
      <c r="F11" s="7">
        <v>-960000</v>
      </c>
      <c r="G11" s="15">
        <f t="shared" si="0"/>
        <v>-240000</v>
      </c>
      <c r="H11" s="15">
        <v>-1200000</v>
      </c>
      <c r="I11" s="10" t="s">
        <v>441</v>
      </c>
    </row>
    <row r="12" spans="1:9" ht="14.85" customHeight="1" x14ac:dyDescent="0.3">
      <c r="A12" s="14" t="s">
        <v>20</v>
      </c>
      <c r="B12" s="1" t="s">
        <v>21</v>
      </c>
      <c r="C12" s="15">
        <v>-2934930</v>
      </c>
      <c r="D12" s="7">
        <v>-2934930</v>
      </c>
      <c r="E12" s="15">
        <v>-2934930</v>
      </c>
      <c r="F12" s="7">
        <v>-2934930</v>
      </c>
      <c r="G12" s="15">
        <f t="shared" si="0"/>
        <v>0</v>
      </c>
      <c r="H12" s="15">
        <v>-2934930</v>
      </c>
      <c r="I12" s="10" t="s">
        <v>419</v>
      </c>
    </row>
    <row r="13" spans="1:9" ht="29.1" customHeight="1" x14ac:dyDescent="0.25">
      <c r="A13" s="14" t="s">
        <v>22</v>
      </c>
      <c r="B13" s="1" t="s">
        <v>23</v>
      </c>
      <c r="C13" s="15">
        <v>362218</v>
      </c>
      <c r="D13" s="7">
        <v>376658.45</v>
      </c>
      <c r="E13" s="15">
        <v>0</v>
      </c>
      <c r="F13" s="7">
        <v>14440</v>
      </c>
      <c r="G13" s="15">
        <f t="shared" si="0"/>
        <v>-14440</v>
      </c>
      <c r="H13" s="15">
        <v>0</v>
      </c>
      <c r="I13" s="127" t="s">
        <v>432</v>
      </c>
    </row>
    <row r="14" spans="1:9" ht="29.45" customHeight="1" x14ac:dyDescent="0.25">
      <c r="A14" s="14" t="s">
        <v>24</v>
      </c>
      <c r="B14" s="1" t="s">
        <v>25</v>
      </c>
      <c r="C14" s="15">
        <v>191554</v>
      </c>
      <c r="D14" s="7">
        <v>-100128.5</v>
      </c>
      <c r="E14" s="15">
        <v>291683</v>
      </c>
      <c r="F14" s="7">
        <v>0</v>
      </c>
      <c r="G14" s="15">
        <f t="shared" si="0"/>
        <v>291683</v>
      </c>
      <c r="H14" s="15">
        <v>291683</v>
      </c>
      <c r="I14" s="127" t="s">
        <v>442</v>
      </c>
    </row>
    <row r="15" spans="1:9" ht="14.85" customHeight="1" x14ac:dyDescent="0.3">
      <c r="A15" s="13" t="s">
        <v>26</v>
      </c>
      <c r="B15" s="1" t="s">
        <v>443</v>
      </c>
      <c r="C15" s="15">
        <v>6276320</v>
      </c>
      <c r="D15" s="7">
        <v>6158182.3600000003</v>
      </c>
      <c r="E15" s="15">
        <v>119740</v>
      </c>
      <c r="F15" s="7">
        <v>1600</v>
      </c>
      <c r="G15" s="15">
        <f t="shared" ref="G15:G27" si="1">SUM(E15-F15)</f>
        <v>118140</v>
      </c>
      <c r="H15" s="15">
        <v>119740</v>
      </c>
      <c r="I15" s="10" t="s">
        <v>436</v>
      </c>
    </row>
    <row r="16" spans="1:9" ht="14.85" customHeight="1" x14ac:dyDescent="0.3">
      <c r="A16" s="14" t="s">
        <v>27</v>
      </c>
      <c r="B16" s="1" t="s">
        <v>28</v>
      </c>
      <c r="C16" s="15">
        <v>2452600</v>
      </c>
      <c r="D16" s="7">
        <v>2374281.9300000002</v>
      </c>
      <c r="E16" s="15">
        <v>253318</v>
      </c>
      <c r="F16" s="7">
        <v>175000</v>
      </c>
      <c r="G16" s="15">
        <f t="shared" si="1"/>
        <v>78318</v>
      </c>
      <c r="H16" s="15">
        <v>253318</v>
      </c>
      <c r="I16" s="10" t="s">
        <v>436</v>
      </c>
    </row>
    <row r="17" spans="1:9" ht="25.35" customHeight="1" x14ac:dyDescent="0.25">
      <c r="A17" s="14" t="s">
        <v>29</v>
      </c>
      <c r="B17" s="1" t="s">
        <v>30</v>
      </c>
      <c r="C17" s="15">
        <v>18300</v>
      </c>
      <c r="D17" s="7">
        <v>2539428.54</v>
      </c>
      <c r="E17" s="15">
        <v>0</v>
      </c>
      <c r="F17" s="7">
        <v>155941.29999999999</v>
      </c>
      <c r="G17" s="15">
        <f t="shared" si="1"/>
        <v>-155941.29999999999</v>
      </c>
      <c r="H17" s="15">
        <v>0</v>
      </c>
      <c r="I17" s="127" t="s">
        <v>432</v>
      </c>
    </row>
    <row r="18" spans="1:9" ht="26.1" customHeight="1" x14ac:dyDescent="0.25">
      <c r="A18" s="14" t="s">
        <v>31</v>
      </c>
      <c r="B18" s="1" t="s">
        <v>444</v>
      </c>
      <c r="C18" s="15">
        <v>0</v>
      </c>
      <c r="D18" s="7">
        <v>133400</v>
      </c>
      <c r="E18" s="15">
        <v>3031128</v>
      </c>
      <c r="F18" s="7">
        <v>0</v>
      </c>
      <c r="G18" s="15">
        <f t="shared" si="1"/>
        <v>3031128</v>
      </c>
      <c r="H18" s="15">
        <v>3031128</v>
      </c>
      <c r="I18" s="127" t="s">
        <v>445</v>
      </c>
    </row>
    <row r="19" spans="1:9" ht="14.85" customHeight="1" x14ac:dyDescent="0.3">
      <c r="A19" s="14" t="s">
        <v>32</v>
      </c>
      <c r="B19" s="1" t="s">
        <v>33</v>
      </c>
      <c r="C19" s="15">
        <v>-1393500</v>
      </c>
      <c r="D19" s="7">
        <v>-1388918.47</v>
      </c>
      <c r="E19" s="15">
        <v>-4582</v>
      </c>
      <c r="F19" s="7">
        <v>0</v>
      </c>
      <c r="G19" s="15">
        <f t="shared" si="1"/>
        <v>-4582</v>
      </c>
      <c r="H19" s="15">
        <v>-4582</v>
      </c>
      <c r="I19" s="10" t="s">
        <v>419</v>
      </c>
    </row>
    <row r="20" spans="1:9" ht="14.85" customHeight="1" x14ac:dyDescent="0.25">
      <c r="A20" s="14" t="s">
        <v>34</v>
      </c>
      <c r="B20" s="1" t="s">
        <v>35</v>
      </c>
      <c r="C20" s="15">
        <v>0</v>
      </c>
      <c r="D20" s="7">
        <v>0</v>
      </c>
      <c r="E20" s="15">
        <v>0</v>
      </c>
      <c r="F20" s="7">
        <v>0</v>
      </c>
      <c r="G20" s="15">
        <f t="shared" si="1"/>
        <v>0</v>
      </c>
      <c r="H20" s="15">
        <v>0</v>
      </c>
      <c r="I20" s="10" t="s">
        <v>446</v>
      </c>
    </row>
    <row r="21" spans="1:9" ht="14.85" customHeight="1" x14ac:dyDescent="0.25">
      <c r="A21" s="14" t="s">
        <v>36</v>
      </c>
      <c r="B21" s="1" t="s">
        <v>37</v>
      </c>
      <c r="C21" s="15">
        <v>-2200000</v>
      </c>
      <c r="D21" s="7">
        <v>-495183</v>
      </c>
      <c r="E21" s="15">
        <v>-1699817</v>
      </c>
      <c r="F21" s="7">
        <v>5000</v>
      </c>
      <c r="G21" s="15">
        <f t="shared" si="1"/>
        <v>-1704817</v>
      </c>
      <c r="H21" s="15">
        <v>-1699817</v>
      </c>
      <c r="I21" s="10" t="s">
        <v>447</v>
      </c>
    </row>
    <row r="22" spans="1:9" ht="14.85" customHeight="1" x14ac:dyDescent="0.25">
      <c r="A22" s="14" t="s">
        <v>38</v>
      </c>
      <c r="B22" s="1" t="s">
        <v>39</v>
      </c>
      <c r="C22" s="15">
        <v>-356800</v>
      </c>
      <c r="D22" s="7">
        <v>-360735</v>
      </c>
      <c r="E22" s="15">
        <v>9895</v>
      </c>
      <c r="F22" s="7">
        <v>5960</v>
      </c>
      <c r="G22" s="15">
        <f t="shared" si="1"/>
        <v>3935</v>
      </c>
      <c r="H22" s="15">
        <v>9895</v>
      </c>
      <c r="I22" s="10" t="s">
        <v>448</v>
      </c>
    </row>
    <row r="23" spans="1:9" ht="14.85" customHeight="1" x14ac:dyDescent="0.25">
      <c r="A23" s="14" t="s">
        <v>40</v>
      </c>
      <c r="B23" s="1" t="s">
        <v>41</v>
      </c>
      <c r="C23" s="15">
        <v>60000</v>
      </c>
      <c r="D23" s="7">
        <v>56962.5</v>
      </c>
      <c r="E23" s="15">
        <v>3037</v>
      </c>
      <c r="F23" s="7">
        <v>0</v>
      </c>
      <c r="G23" s="15">
        <f t="shared" si="1"/>
        <v>3037</v>
      </c>
      <c r="H23" s="15">
        <v>3037</v>
      </c>
      <c r="I23" s="10" t="s">
        <v>449</v>
      </c>
    </row>
    <row r="24" spans="1:9" ht="45" customHeight="1" x14ac:dyDescent="0.25">
      <c r="A24" s="14" t="s">
        <v>42</v>
      </c>
      <c r="B24" s="1" t="s">
        <v>43</v>
      </c>
      <c r="C24" s="15">
        <v>0</v>
      </c>
      <c r="D24" s="7">
        <v>22190</v>
      </c>
      <c r="E24" s="15">
        <v>-22190</v>
      </c>
      <c r="F24" s="7">
        <v>0</v>
      </c>
      <c r="G24" s="15">
        <f t="shared" si="1"/>
        <v>-22190</v>
      </c>
      <c r="H24" s="15">
        <v>-22190</v>
      </c>
      <c r="I24" s="127" t="s">
        <v>452</v>
      </c>
    </row>
    <row r="25" spans="1:9" ht="14.85" customHeight="1" x14ac:dyDescent="0.25">
      <c r="A25" s="14" t="s">
        <v>44</v>
      </c>
      <c r="B25" s="1" t="s">
        <v>45</v>
      </c>
      <c r="C25" s="15">
        <v>310000</v>
      </c>
      <c r="D25" s="7">
        <v>221842.6</v>
      </c>
      <c r="E25" s="15">
        <v>88157</v>
      </c>
      <c r="F25" s="7">
        <v>0</v>
      </c>
      <c r="G25" s="15">
        <f t="shared" si="1"/>
        <v>88157</v>
      </c>
      <c r="H25" s="15">
        <v>88157</v>
      </c>
      <c r="I25" s="10" t="s">
        <v>436</v>
      </c>
    </row>
    <row r="26" spans="1:9" ht="27" customHeight="1" x14ac:dyDescent="0.25">
      <c r="A26" s="14" t="s">
        <v>46</v>
      </c>
      <c r="B26" s="1" t="s">
        <v>47</v>
      </c>
      <c r="C26" s="15">
        <v>600000</v>
      </c>
      <c r="D26" s="7">
        <v>363446.43</v>
      </c>
      <c r="E26" s="15">
        <v>372027</v>
      </c>
      <c r="F26" s="7">
        <v>135473.03</v>
      </c>
      <c r="G26" s="15">
        <f t="shared" si="1"/>
        <v>236553.97</v>
      </c>
      <c r="H26" s="15">
        <v>372027</v>
      </c>
      <c r="I26" s="127" t="s">
        <v>453</v>
      </c>
    </row>
    <row r="27" spans="1:9" ht="14.85" customHeight="1" x14ac:dyDescent="0.25">
      <c r="A27" s="14" t="s">
        <v>48</v>
      </c>
      <c r="B27" s="1" t="s">
        <v>49</v>
      </c>
      <c r="C27" s="15">
        <v>2560000</v>
      </c>
      <c r="D27" s="7">
        <v>0</v>
      </c>
      <c r="E27" s="15">
        <v>2560000</v>
      </c>
      <c r="F27" s="7">
        <v>0</v>
      </c>
      <c r="G27" s="15">
        <f t="shared" si="1"/>
        <v>2560000</v>
      </c>
      <c r="H27" s="15">
        <v>2560000</v>
      </c>
      <c r="I27" s="10" t="s">
        <v>455</v>
      </c>
    </row>
    <row r="28" spans="1:9" ht="14.85" customHeight="1" x14ac:dyDescent="0.25">
      <c r="A28" s="14" t="s">
        <v>50</v>
      </c>
      <c r="B28" s="1" t="s">
        <v>51</v>
      </c>
      <c r="C28" s="15">
        <v>1600000</v>
      </c>
      <c r="D28" s="7">
        <v>13679.96</v>
      </c>
      <c r="E28" s="15">
        <v>1586320</v>
      </c>
      <c r="F28" s="7">
        <v>0</v>
      </c>
      <c r="G28" s="15">
        <f t="shared" ref="G28:G42" si="2">SUM(E28-F28)</f>
        <v>1586320</v>
      </c>
      <c r="H28" s="15">
        <v>1586320</v>
      </c>
      <c r="I28" s="10" t="s">
        <v>451</v>
      </c>
    </row>
    <row r="29" spans="1:9" ht="14.85" customHeight="1" x14ac:dyDescent="0.25">
      <c r="A29" s="14" t="s">
        <v>52</v>
      </c>
      <c r="B29" s="1" t="s">
        <v>53</v>
      </c>
      <c r="C29" s="15">
        <v>205000</v>
      </c>
      <c r="D29" s="7">
        <v>231071.45</v>
      </c>
      <c r="E29" s="15">
        <v>18858</v>
      </c>
      <c r="F29" s="7">
        <v>44929.65</v>
      </c>
      <c r="G29" s="15">
        <f t="shared" si="2"/>
        <v>-26071.65</v>
      </c>
      <c r="H29" s="15">
        <v>18858</v>
      </c>
      <c r="I29" s="10" t="s">
        <v>436</v>
      </c>
    </row>
    <row r="30" spans="1:9" ht="14.85" customHeight="1" x14ac:dyDescent="0.25">
      <c r="A30" s="14" t="s">
        <v>54</v>
      </c>
      <c r="B30" s="1" t="s">
        <v>55</v>
      </c>
      <c r="C30" s="15">
        <v>0</v>
      </c>
      <c r="D30" s="7">
        <v>-590620</v>
      </c>
      <c r="E30" s="15">
        <v>-535000</v>
      </c>
      <c r="F30" s="7">
        <v>-590620</v>
      </c>
      <c r="G30" s="15">
        <f t="shared" si="2"/>
        <v>55620</v>
      </c>
      <c r="H30" s="15">
        <v>-535000</v>
      </c>
      <c r="I30" s="10" t="s">
        <v>450</v>
      </c>
    </row>
    <row r="31" spans="1:9" ht="26.1" customHeight="1" x14ac:dyDescent="0.25">
      <c r="A31" s="14" t="s">
        <v>56</v>
      </c>
      <c r="B31" s="1" t="s">
        <v>454</v>
      </c>
      <c r="C31" s="15">
        <v>0</v>
      </c>
      <c r="D31" s="7">
        <v>126100</v>
      </c>
      <c r="E31" s="15">
        <v>0</v>
      </c>
      <c r="F31" s="7">
        <v>126100</v>
      </c>
      <c r="G31" s="15">
        <f t="shared" si="2"/>
        <v>-126100</v>
      </c>
      <c r="H31" s="15">
        <v>0</v>
      </c>
      <c r="I31" s="127" t="s">
        <v>432</v>
      </c>
    </row>
    <row r="32" spans="1:9" ht="27.6" customHeight="1" x14ac:dyDescent="0.25">
      <c r="A32" s="14" t="s">
        <v>57</v>
      </c>
      <c r="B32" s="1" t="s">
        <v>58</v>
      </c>
      <c r="C32" s="15">
        <v>0</v>
      </c>
      <c r="D32" s="7">
        <v>547728.06999999995</v>
      </c>
      <c r="E32" s="15">
        <v>0</v>
      </c>
      <c r="F32" s="7">
        <v>35040</v>
      </c>
      <c r="G32" s="15">
        <f t="shared" si="2"/>
        <v>-35040</v>
      </c>
      <c r="H32" s="15">
        <v>0</v>
      </c>
      <c r="I32" s="127" t="s">
        <v>432</v>
      </c>
    </row>
    <row r="33" spans="1:9" ht="30.6" customHeight="1" x14ac:dyDescent="0.25">
      <c r="A33" s="13" t="s">
        <v>59</v>
      </c>
      <c r="B33" s="1" t="s">
        <v>60</v>
      </c>
      <c r="C33" s="15">
        <v>471260</v>
      </c>
      <c r="D33" s="7">
        <v>21130893.359999999</v>
      </c>
      <c r="E33" s="15">
        <v>0</v>
      </c>
      <c r="F33" s="7">
        <v>119494.83</v>
      </c>
      <c r="G33" s="15">
        <f t="shared" si="2"/>
        <v>-119494.83</v>
      </c>
      <c r="H33" s="15">
        <v>0</v>
      </c>
      <c r="I33" s="127" t="s">
        <v>432</v>
      </c>
    </row>
    <row r="34" spans="1:9" ht="30" customHeight="1" x14ac:dyDescent="0.25">
      <c r="A34" s="14" t="s">
        <v>61</v>
      </c>
      <c r="B34" s="1" t="s">
        <v>62</v>
      </c>
      <c r="C34" s="15">
        <v>180000</v>
      </c>
      <c r="D34" s="7">
        <v>1072183.3999999999</v>
      </c>
      <c r="E34" s="15">
        <v>0</v>
      </c>
      <c r="F34" s="7">
        <v>540241.03</v>
      </c>
      <c r="G34" s="15">
        <f t="shared" si="2"/>
        <v>-540241.03</v>
      </c>
      <c r="H34" s="15">
        <v>0</v>
      </c>
      <c r="I34" s="127" t="s">
        <v>432</v>
      </c>
    </row>
    <row r="35" spans="1:9" ht="14.85" customHeight="1" x14ac:dyDescent="0.25">
      <c r="A35" s="14" t="s">
        <v>63</v>
      </c>
      <c r="B35" s="1" t="s">
        <v>64</v>
      </c>
      <c r="C35" s="15">
        <v>15500</v>
      </c>
      <c r="D35" s="7">
        <v>1199346.79</v>
      </c>
      <c r="E35" s="15">
        <v>0</v>
      </c>
      <c r="F35" s="7">
        <v>191223.8</v>
      </c>
      <c r="G35" s="15">
        <f t="shared" si="2"/>
        <v>-191223.8</v>
      </c>
      <c r="H35" s="15">
        <v>0</v>
      </c>
      <c r="I35" s="127" t="s">
        <v>432</v>
      </c>
    </row>
    <row r="36" spans="1:9" ht="24.6" customHeight="1" x14ac:dyDescent="0.25">
      <c r="A36" s="14" t="s">
        <v>65</v>
      </c>
      <c r="B36" s="1" t="s">
        <v>66</v>
      </c>
      <c r="C36" s="15">
        <v>0</v>
      </c>
      <c r="D36" s="7">
        <v>357000</v>
      </c>
      <c r="E36" s="15">
        <v>0</v>
      </c>
      <c r="F36" s="7">
        <v>37780</v>
      </c>
      <c r="G36" s="15">
        <f t="shared" si="2"/>
        <v>-37780</v>
      </c>
      <c r="H36" s="15">
        <v>0</v>
      </c>
      <c r="I36" s="127" t="s">
        <v>432</v>
      </c>
    </row>
    <row r="37" spans="1:9" ht="26.1" customHeight="1" x14ac:dyDescent="0.25">
      <c r="A37" s="14" t="s">
        <v>67</v>
      </c>
      <c r="B37" s="1" t="s">
        <v>68</v>
      </c>
      <c r="C37" s="15">
        <v>0</v>
      </c>
      <c r="D37" s="7">
        <v>2250</v>
      </c>
      <c r="E37" s="15">
        <v>0</v>
      </c>
      <c r="F37" s="7">
        <v>2250</v>
      </c>
      <c r="G37" s="15">
        <f t="shared" si="2"/>
        <v>-2250</v>
      </c>
      <c r="H37" s="15">
        <v>0</v>
      </c>
      <c r="I37" s="127" t="s">
        <v>432</v>
      </c>
    </row>
    <row r="38" spans="1:9" ht="29.45" customHeight="1" x14ac:dyDescent="0.25">
      <c r="A38" s="14" t="s">
        <v>69</v>
      </c>
      <c r="B38" s="1" t="s">
        <v>70</v>
      </c>
      <c r="C38" s="15">
        <v>0</v>
      </c>
      <c r="D38" s="7">
        <v>4570</v>
      </c>
      <c r="E38" s="15">
        <v>0</v>
      </c>
      <c r="F38" s="7">
        <v>1050</v>
      </c>
      <c r="G38" s="15">
        <f t="shared" si="2"/>
        <v>-1050</v>
      </c>
      <c r="H38" s="15">
        <v>0</v>
      </c>
      <c r="I38" s="127" t="s">
        <v>432</v>
      </c>
    </row>
    <row r="39" spans="1:9" ht="14.85" hidden="1" customHeight="1" x14ac:dyDescent="0.35">
      <c r="A39" s="13" t="s">
        <v>71</v>
      </c>
      <c r="B39" s="1" t="s">
        <v>72</v>
      </c>
      <c r="C39" s="15">
        <v>452458</v>
      </c>
      <c r="D39" s="7">
        <v>414938.28</v>
      </c>
      <c r="E39" s="15">
        <v>0</v>
      </c>
      <c r="F39" s="7">
        <v>0</v>
      </c>
      <c r="G39" s="15">
        <f t="shared" si="2"/>
        <v>0</v>
      </c>
      <c r="H39" s="12"/>
      <c r="I39" s="10"/>
    </row>
    <row r="40" spans="1:9" ht="14.85" hidden="1" customHeight="1" x14ac:dyDescent="0.25">
      <c r="A40" s="14" t="s">
        <v>73</v>
      </c>
      <c r="B40" s="1" t="s">
        <v>74</v>
      </c>
      <c r="C40" s="15">
        <v>41835466</v>
      </c>
      <c r="D40" s="7">
        <v>41872985.759999998</v>
      </c>
      <c r="E40" s="15">
        <v>0</v>
      </c>
      <c r="F40" s="7">
        <v>0</v>
      </c>
      <c r="G40" s="15">
        <f t="shared" si="2"/>
        <v>0</v>
      </c>
      <c r="H40" s="12"/>
      <c r="I40" s="10"/>
    </row>
    <row r="41" spans="1:9" ht="14.85" customHeight="1" x14ac:dyDescent="0.25">
      <c r="A41" s="13" t="s">
        <v>75</v>
      </c>
      <c r="B41" s="1" t="s">
        <v>76</v>
      </c>
      <c r="C41" s="15">
        <v>20012076</v>
      </c>
      <c r="D41" s="7">
        <v>15723811.699999999</v>
      </c>
      <c r="E41" s="15">
        <v>37113151</v>
      </c>
      <c r="F41" s="7">
        <v>9395496.9900000002</v>
      </c>
      <c r="G41" s="15">
        <f t="shared" si="2"/>
        <v>27717654.009999998</v>
      </c>
      <c r="H41" s="12">
        <v>37113151</v>
      </c>
      <c r="I41" s="10" t="s">
        <v>433</v>
      </c>
    </row>
    <row r="42" spans="1:9" ht="14.85" customHeight="1" x14ac:dyDescent="0.25">
      <c r="A42" s="14" t="s">
        <v>77</v>
      </c>
      <c r="B42" s="1" t="s">
        <v>78</v>
      </c>
      <c r="C42" s="15">
        <v>3000000</v>
      </c>
      <c r="D42" s="7">
        <v>2450459</v>
      </c>
      <c r="E42" s="15">
        <v>549541</v>
      </c>
      <c r="F42" s="7">
        <v>0</v>
      </c>
      <c r="G42" s="15">
        <f t="shared" si="2"/>
        <v>549541</v>
      </c>
      <c r="H42" s="12">
        <v>549541</v>
      </c>
      <c r="I42" s="10" t="s">
        <v>436</v>
      </c>
    </row>
    <row r="43" spans="1:9" ht="14.85" customHeight="1" x14ac:dyDescent="0.25">
      <c r="A43" s="14" t="s">
        <v>79</v>
      </c>
      <c r="B43" s="1" t="s">
        <v>80</v>
      </c>
      <c r="C43" s="15">
        <v>0</v>
      </c>
      <c r="D43" s="7">
        <v>8880</v>
      </c>
      <c r="E43" s="15">
        <v>-8880</v>
      </c>
      <c r="F43" s="7">
        <v>0</v>
      </c>
      <c r="G43" s="15">
        <f t="shared" ref="G43:G49" si="3">SUM(E43-F43)</f>
        <v>-8880</v>
      </c>
      <c r="H43" s="12">
        <v>-8880</v>
      </c>
      <c r="I43" s="10" t="s">
        <v>434</v>
      </c>
    </row>
    <row r="44" spans="1:9" ht="27" customHeight="1" x14ac:dyDescent="0.25">
      <c r="A44" s="13" t="s">
        <v>81</v>
      </c>
      <c r="B44" s="1" t="s">
        <v>82</v>
      </c>
      <c r="C44" s="15">
        <v>30000000</v>
      </c>
      <c r="D44" s="7">
        <v>4308439.5</v>
      </c>
      <c r="E44" s="15">
        <v>0</v>
      </c>
      <c r="F44" s="7">
        <v>1335280</v>
      </c>
      <c r="G44" s="15">
        <f t="shared" si="3"/>
        <v>-1335280</v>
      </c>
      <c r="H44" s="12">
        <v>0</v>
      </c>
      <c r="I44" s="127" t="s">
        <v>432</v>
      </c>
    </row>
    <row r="45" spans="1:9" ht="45.95" customHeight="1" x14ac:dyDescent="0.25">
      <c r="A45" s="13" t="s">
        <v>83</v>
      </c>
      <c r="B45" s="1" t="s">
        <v>84</v>
      </c>
      <c r="C45" s="15">
        <v>0</v>
      </c>
      <c r="D45" s="7">
        <v>0</v>
      </c>
      <c r="E45" s="15">
        <v>20144152</v>
      </c>
      <c r="F45" s="7">
        <v>0</v>
      </c>
      <c r="G45" s="15">
        <f t="shared" si="3"/>
        <v>20144152</v>
      </c>
      <c r="H45" s="12">
        <v>20144152</v>
      </c>
      <c r="I45" s="127" t="s">
        <v>435</v>
      </c>
    </row>
    <row r="46" spans="1:9" ht="14.85" customHeight="1" x14ac:dyDescent="0.25">
      <c r="A46" s="13" t="s">
        <v>85</v>
      </c>
      <c r="B46" s="1" t="s">
        <v>86</v>
      </c>
      <c r="C46" s="15">
        <v>2200000</v>
      </c>
      <c r="D46" s="7">
        <v>1744884.87</v>
      </c>
      <c r="E46" s="15">
        <v>566887</v>
      </c>
      <c r="F46" s="7">
        <v>102365.24</v>
      </c>
      <c r="G46" s="15">
        <f t="shared" si="3"/>
        <v>464521.76</v>
      </c>
      <c r="H46" s="12">
        <v>566887</v>
      </c>
      <c r="I46" s="10"/>
    </row>
    <row r="47" spans="1:9" ht="14.85" hidden="1" customHeight="1" x14ac:dyDescent="0.35">
      <c r="A47" s="14" t="s">
        <v>87</v>
      </c>
      <c r="B47" s="1" t="s">
        <v>88</v>
      </c>
      <c r="C47" s="15">
        <v>0</v>
      </c>
      <c r="D47" s="7">
        <v>0</v>
      </c>
      <c r="E47" s="15">
        <v>0</v>
      </c>
      <c r="F47" s="7">
        <v>0</v>
      </c>
      <c r="G47" s="15">
        <f t="shared" si="3"/>
        <v>0</v>
      </c>
      <c r="H47" s="12">
        <v>0</v>
      </c>
      <c r="I47" s="10"/>
    </row>
    <row r="48" spans="1:9" ht="14.85" hidden="1" customHeight="1" x14ac:dyDescent="0.35">
      <c r="A48" s="14" t="s">
        <v>89</v>
      </c>
      <c r="B48" s="1" t="s">
        <v>90</v>
      </c>
      <c r="C48" s="15">
        <v>0</v>
      </c>
      <c r="D48" s="7">
        <v>0</v>
      </c>
      <c r="E48" s="15">
        <v>0</v>
      </c>
      <c r="F48" s="7">
        <v>0</v>
      </c>
      <c r="G48" s="15">
        <f t="shared" si="3"/>
        <v>0</v>
      </c>
      <c r="H48" s="12">
        <v>0</v>
      </c>
      <c r="I48" s="10"/>
    </row>
    <row r="49" spans="1:9" ht="30" customHeight="1" x14ac:dyDescent="0.25">
      <c r="A49" s="13" t="s">
        <v>91</v>
      </c>
      <c r="B49" s="1" t="s">
        <v>92</v>
      </c>
      <c r="C49" s="15">
        <v>0</v>
      </c>
      <c r="D49" s="7">
        <v>-472141.36</v>
      </c>
      <c r="E49" s="15">
        <v>1171361</v>
      </c>
      <c r="F49" s="7">
        <v>699220.08</v>
      </c>
      <c r="G49" s="15">
        <f t="shared" si="3"/>
        <v>472140.92000000004</v>
      </c>
      <c r="H49" s="12"/>
      <c r="I49" s="127" t="s">
        <v>437</v>
      </c>
    </row>
    <row r="50" spans="1:9" ht="14.85" customHeight="1" x14ac:dyDescent="0.25">
      <c r="A50" s="8"/>
      <c r="B50" s="1"/>
      <c r="C50" s="15"/>
      <c r="D50" s="7"/>
      <c r="E50" s="15"/>
      <c r="F50" s="7"/>
      <c r="G50" s="15"/>
      <c r="H50" s="12"/>
      <c r="I50" s="10"/>
    </row>
    <row r="51" spans="1:9" ht="14.85" customHeight="1" x14ac:dyDescent="0.25">
      <c r="A51" s="2"/>
      <c r="B51" s="3"/>
      <c r="C51" s="17"/>
      <c r="D51" s="18"/>
      <c r="E51" s="17"/>
      <c r="F51" s="18"/>
      <c r="G51" s="17"/>
      <c r="H51" s="19"/>
      <c r="I51" s="9"/>
    </row>
    <row r="52" spans="1:9" ht="14.85" customHeight="1" x14ac:dyDescent="0.25">
      <c r="A52" s="4"/>
      <c r="B52" s="5" t="s">
        <v>365</v>
      </c>
      <c r="C52" s="16">
        <f t="shared" ref="C52:H52" si="4">SUM(C7:C51)</f>
        <v>103722522</v>
      </c>
      <c r="D52" s="20">
        <f t="shared" si="4"/>
        <v>95191542.189999998</v>
      </c>
      <c r="E52" s="16">
        <f t="shared" si="4"/>
        <v>61453981</v>
      </c>
      <c r="F52" s="20">
        <f t="shared" si="4"/>
        <v>8658373.5199999996</v>
      </c>
      <c r="G52" s="16">
        <f t="shared" si="4"/>
        <v>52795607.479999997</v>
      </c>
      <c r="H52" s="16">
        <f t="shared" si="4"/>
        <v>60273286</v>
      </c>
      <c r="I52" s="11"/>
    </row>
    <row r="53" spans="1:9" ht="14.85" customHeight="1" x14ac:dyDescent="0.25">
      <c r="A53" s="1"/>
      <c r="B53" s="1"/>
      <c r="C53" s="7"/>
      <c r="D53" s="7"/>
      <c r="E53" s="7"/>
      <c r="F53" s="7"/>
      <c r="G53" s="7"/>
      <c r="H53" s="12"/>
    </row>
    <row r="54" spans="1:9" x14ac:dyDescent="0.25">
      <c r="A54" s="1"/>
      <c r="B54" s="1"/>
      <c r="C54" s="7"/>
      <c r="D54" s="7"/>
      <c r="E54" s="7"/>
      <c r="F54" s="7"/>
      <c r="G54" s="7"/>
      <c r="H54" s="12"/>
    </row>
    <row r="55" spans="1:9" x14ac:dyDescent="0.25">
      <c r="A55" s="1"/>
      <c r="B55" s="1"/>
      <c r="C55" s="7"/>
      <c r="D55" s="7"/>
      <c r="E55" s="7"/>
      <c r="F55" s="7"/>
      <c r="G55" s="7"/>
      <c r="H55" s="12"/>
    </row>
    <row r="56" spans="1:9" x14ac:dyDescent="0.25">
      <c r="A56" s="1"/>
      <c r="B56" s="1"/>
      <c r="C56" s="7"/>
      <c r="D56" s="7"/>
      <c r="E56" s="7"/>
      <c r="F56" s="7"/>
      <c r="G56" s="7"/>
      <c r="H56" s="12"/>
    </row>
    <row r="57" spans="1:9" x14ac:dyDescent="0.25">
      <c r="A57" s="1"/>
      <c r="B57" s="1"/>
      <c r="C57" s="7"/>
      <c r="D57" s="7"/>
      <c r="E57" s="7"/>
      <c r="F57" s="7"/>
      <c r="G57" s="7"/>
      <c r="H57" s="12"/>
    </row>
    <row r="58" spans="1:9" x14ac:dyDescent="0.25">
      <c r="A58" s="1"/>
      <c r="B58" s="1"/>
      <c r="C58" s="7"/>
      <c r="D58" s="7"/>
      <c r="E58" s="7"/>
      <c r="F58" s="7"/>
      <c r="G58" s="7"/>
      <c r="H58" s="12"/>
    </row>
    <row r="59" spans="1:9" x14ac:dyDescent="0.25">
      <c r="A59" s="1"/>
      <c r="B59" s="1"/>
      <c r="C59" s="7"/>
      <c r="D59" s="7"/>
      <c r="E59" s="7"/>
      <c r="F59" s="7"/>
      <c r="G59" s="7"/>
      <c r="H59" s="12"/>
    </row>
    <row r="60" spans="1:9" x14ac:dyDescent="0.25">
      <c r="A60" s="1"/>
      <c r="B60" s="1"/>
      <c r="C60" s="7"/>
      <c r="D60" s="7"/>
      <c r="E60" s="7"/>
      <c r="F60" s="7"/>
      <c r="G60" s="7"/>
      <c r="H60" s="12"/>
    </row>
    <row r="61" spans="1:9" x14ac:dyDescent="0.25">
      <c r="A61" s="1"/>
      <c r="B61" s="1"/>
      <c r="C61" s="7"/>
      <c r="D61" s="7"/>
      <c r="E61" s="7"/>
      <c r="F61" s="7"/>
      <c r="G61" s="7"/>
      <c r="H61" s="12"/>
    </row>
    <row r="62" spans="1:9" x14ac:dyDescent="0.25">
      <c r="A62" s="1"/>
      <c r="B62" s="1"/>
      <c r="C62" s="7"/>
      <c r="D62" s="7"/>
      <c r="E62" s="7"/>
      <c r="F62" s="7"/>
      <c r="G62" s="7"/>
      <c r="H62" s="12"/>
    </row>
    <row r="63" spans="1:9" ht="14.45" x14ac:dyDescent="0.35">
      <c r="A63" s="1"/>
      <c r="B63" s="1"/>
      <c r="C63" s="7"/>
      <c r="D63" s="7"/>
      <c r="E63" s="7"/>
      <c r="F63" s="7"/>
      <c r="G63" s="7"/>
      <c r="H63" s="12"/>
    </row>
    <row r="64" spans="1:9" ht="14.45" x14ac:dyDescent="0.35">
      <c r="A64" s="1"/>
      <c r="B64" s="1"/>
      <c r="C64" s="7"/>
      <c r="D64" s="7"/>
      <c r="E64" s="7"/>
      <c r="F64" s="7"/>
      <c r="G64" s="7"/>
      <c r="H64" s="12"/>
    </row>
    <row r="65" spans="1:8" ht="14.45" x14ac:dyDescent="0.35">
      <c r="A65" s="1"/>
      <c r="B65" s="1"/>
      <c r="C65" s="7"/>
      <c r="D65" s="7"/>
      <c r="E65" s="7"/>
      <c r="F65" s="7"/>
      <c r="G65" s="7"/>
      <c r="H65" s="12"/>
    </row>
    <row r="66" spans="1:8" ht="14.45" x14ac:dyDescent="0.35">
      <c r="A66" s="1"/>
      <c r="B66" s="1"/>
      <c r="C66" s="7"/>
      <c r="D66" s="7"/>
      <c r="E66" s="7"/>
      <c r="F66" s="7"/>
      <c r="G66" s="7"/>
      <c r="H66" s="12"/>
    </row>
    <row r="67" spans="1:8" ht="14.45" x14ac:dyDescent="0.35">
      <c r="A67" s="1"/>
      <c r="B67" s="1"/>
      <c r="C67" s="7"/>
      <c r="D67" s="7"/>
      <c r="E67" s="7"/>
      <c r="F67" s="7"/>
      <c r="G67" s="7"/>
      <c r="H67" s="12"/>
    </row>
    <row r="68" spans="1:8" ht="14.45" x14ac:dyDescent="0.35">
      <c r="A68" s="1"/>
      <c r="B68" s="1"/>
      <c r="C68" s="7"/>
      <c r="D68" s="7"/>
      <c r="E68" s="7"/>
      <c r="F68" s="7"/>
      <c r="G68" s="7"/>
      <c r="H68" s="12"/>
    </row>
    <row r="69" spans="1:8" ht="14.45" x14ac:dyDescent="0.35">
      <c r="A69" s="1"/>
      <c r="B69" s="1"/>
      <c r="C69" s="7"/>
      <c r="D69" s="7"/>
      <c r="E69" s="7"/>
      <c r="F69" s="7"/>
      <c r="G69" s="7"/>
      <c r="H69" s="12"/>
    </row>
    <row r="70" spans="1:8" ht="14.45" x14ac:dyDescent="0.35">
      <c r="A70" s="1"/>
      <c r="B70" s="1"/>
      <c r="C70" s="7"/>
      <c r="D70" s="7"/>
      <c r="E70" s="7"/>
      <c r="F70" s="7"/>
      <c r="G70" s="7"/>
      <c r="H70" s="12"/>
    </row>
    <row r="71" spans="1:8" ht="14.45" x14ac:dyDescent="0.35">
      <c r="A71" s="1"/>
      <c r="B71" s="1"/>
      <c r="C71" s="7"/>
      <c r="D71" s="7"/>
      <c r="E71" s="7"/>
      <c r="F71" s="7"/>
      <c r="G71" s="7"/>
      <c r="H71" s="12"/>
    </row>
    <row r="72" spans="1:8" ht="14.45" x14ac:dyDescent="0.35">
      <c r="A72" s="1"/>
      <c r="B72" s="1"/>
      <c r="C72" s="7"/>
      <c r="D72" s="7"/>
      <c r="E72" s="7"/>
      <c r="F72" s="7"/>
      <c r="G72" s="7"/>
      <c r="H72" s="12"/>
    </row>
    <row r="73" spans="1:8" x14ac:dyDescent="0.25">
      <c r="A73" s="1"/>
      <c r="B73" s="1"/>
      <c r="C73" s="7"/>
      <c r="D73" s="7"/>
      <c r="E73" s="7"/>
      <c r="F73" s="7"/>
      <c r="G73" s="7"/>
      <c r="H73" s="12"/>
    </row>
    <row r="74" spans="1:8" x14ac:dyDescent="0.25">
      <c r="A74" s="1"/>
      <c r="B74" s="1"/>
      <c r="C74" s="7"/>
      <c r="D74" s="7"/>
      <c r="E74" s="7"/>
      <c r="F74" s="7"/>
      <c r="G74" s="7"/>
      <c r="H74" s="12"/>
    </row>
    <row r="75" spans="1:8" x14ac:dyDescent="0.25">
      <c r="A75" s="1"/>
      <c r="B75" s="1"/>
      <c r="C75" s="7"/>
      <c r="D75" s="7"/>
      <c r="E75" s="7"/>
      <c r="F75" s="7"/>
      <c r="G75" s="7"/>
      <c r="H75" s="12"/>
    </row>
    <row r="76" spans="1:8" x14ac:dyDescent="0.25">
      <c r="A76" s="1"/>
      <c r="B76" s="1"/>
      <c r="C76" s="7"/>
      <c r="D76" s="7"/>
      <c r="E76" s="7"/>
      <c r="F76" s="7"/>
      <c r="G76" s="7"/>
      <c r="H76" s="12"/>
    </row>
    <row r="77" spans="1:8" x14ac:dyDescent="0.25">
      <c r="A77" s="1"/>
      <c r="B77" s="1"/>
      <c r="C77" s="7"/>
      <c r="D77" s="7"/>
      <c r="E77" s="7"/>
      <c r="F77" s="7"/>
      <c r="G77" s="7"/>
      <c r="H77" s="12"/>
    </row>
    <row r="78" spans="1:8" x14ac:dyDescent="0.25">
      <c r="A78" s="1"/>
      <c r="B78" s="1"/>
      <c r="C78" s="7"/>
      <c r="D78" s="7"/>
      <c r="E78" s="7"/>
      <c r="F78" s="7"/>
      <c r="G78" s="7"/>
      <c r="H78" s="12"/>
    </row>
    <row r="79" spans="1:8" x14ac:dyDescent="0.25">
      <c r="A79" s="1"/>
      <c r="B79" s="1"/>
      <c r="C79" s="7"/>
      <c r="D79" s="7"/>
      <c r="E79" s="7"/>
      <c r="F79" s="7"/>
      <c r="G79" s="7"/>
      <c r="H79" s="12"/>
    </row>
    <row r="80" spans="1:8" x14ac:dyDescent="0.25">
      <c r="A80" s="1"/>
      <c r="B80" s="1"/>
      <c r="C80" s="7"/>
      <c r="D80" s="7"/>
      <c r="E80" s="7"/>
      <c r="F80" s="7"/>
      <c r="G80" s="7"/>
      <c r="H80" s="12"/>
    </row>
    <row r="81" spans="1:8" x14ac:dyDescent="0.25">
      <c r="A81" s="1"/>
      <c r="B81" s="1"/>
      <c r="C81" s="7"/>
      <c r="D81" s="7"/>
      <c r="E81" s="7"/>
      <c r="F81" s="7"/>
      <c r="G81" s="7"/>
      <c r="H81" s="12"/>
    </row>
    <row r="82" spans="1:8" x14ac:dyDescent="0.25">
      <c r="A82" s="1"/>
      <c r="B82" s="1"/>
      <c r="C82" s="7"/>
      <c r="D82" s="7"/>
      <c r="E82" s="7"/>
      <c r="F82" s="7"/>
      <c r="G82" s="7"/>
      <c r="H82" s="12"/>
    </row>
    <row r="83" spans="1:8" x14ac:dyDescent="0.25">
      <c r="A83" s="1"/>
      <c r="B83" s="1"/>
      <c r="C83" s="7"/>
      <c r="D83" s="7"/>
      <c r="E83" s="7"/>
      <c r="F83" s="7"/>
      <c r="G83" s="7"/>
      <c r="H83" s="12"/>
    </row>
    <row r="84" spans="1:8" x14ac:dyDescent="0.25">
      <c r="A84" s="1"/>
      <c r="B84" s="1"/>
      <c r="C84" s="7"/>
      <c r="D84" s="7"/>
      <c r="E84" s="7"/>
      <c r="F84" s="7"/>
      <c r="G84" s="7"/>
      <c r="H84" s="12"/>
    </row>
    <row r="85" spans="1:8" x14ac:dyDescent="0.25">
      <c r="A85" s="1"/>
      <c r="B85" s="1"/>
      <c r="C85" s="7"/>
      <c r="D85" s="7"/>
      <c r="E85" s="7"/>
      <c r="F85" s="7"/>
      <c r="G85" s="7"/>
      <c r="H85" s="12"/>
    </row>
    <row r="86" spans="1:8" x14ac:dyDescent="0.25">
      <c r="A86" s="1"/>
      <c r="B86" s="1"/>
      <c r="C86" s="7"/>
      <c r="D86" s="7"/>
      <c r="E86" s="7"/>
      <c r="F86" s="7"/>
      <c r="G86" s="7"/>
      <c r="H86" s="12"/>
    </row>
    <row r="87" spans="1:8" x14ac:dyDescent="0.25">
      <c r="A87" s="1"/>
      <c r="B87" s="1"/>
      <c r="C87" s="7"/>
      <c r="D87" s="7"/>
      <c r="E87" s="7"/>
      <c r="F87" s="7"/>
      <c r="G87" s="7"/>
      <c r="H87" s="12"/>
    </row>
    <row r="88" spans="1:8" x14ac:dyDescent="0.25">
      <c r="A88" s="1"/>
      <c r="B88" s="1"/>
      <c r="C88" s="7"/>
      <c r="D88" s="7"/>
      <c r="E88" s="7"/>
      <c r="F88" s="7"/>
      <c r="G88" s="7"/>
      <c r="H88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60399-14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9"/>
  <sheetViews>
    <sheetView topLeftCell="A31" workbookViewId="0">
      <selection activeCell="G30" sqref="G30"/>
    </sheetView>
  </sheetViews>
  <sheetFormatPr defaultRowHeight="15" x14ac:dyDescent="0.25"/>
  <cols>
    <col min="2" max="2" width="41.140625" customWidth="1"/>
    <col min="3" max="3" width="11.85546875" hidden="1" customWidth="1"/>
    <col min="4" max="4" width="11.140625" hidden="1" customWidth="1"/>
    <col min="5" max="5" width="10.42578125" customWidth="1"/>
    <col min="6" max="6" width="10.140625" customWidth="1"/>
    <col min="7" max="7" width="10.42578125" customWidth="1"/>
    <col min="8" max="8" width="11.42578125" customWidth="1"/>
    <col min="9" max="9" width="38.42578125" customWidth="1"/>
  </cols>
  <sheetData>
    <row r="2" spans="1:9" x14ac:dyDescent="0.25">
      <c r="A2" t="s">
        <v>378</v>
      </c>
    </row>
    <row r="3" spans="1:9" x14ac:dyDescent="0.25">
      <c r="A3" s="25" t="s">
        <v>371</v>
      </c>
      <c r="B3" s="26" t="s">
        <v>93</v>
      </c>
      <c r="C3" s="27" t="s">
        <v>1</v>
      </c>
      <c r="D3" s="28" t="s">
        <v>2</v>
      </c>
      <c r="E3" s="27" t="s">
        <v>3</v>
      </c>
      <c r="F3" s="28" t="s">
        <v>4</v>
      </c>
      <c r="G3" s="29" t="s">
        <v>5</v>
      </c>
      <c r="H3" s="137" t="s">
        <v>372</v>
      </c>
      <c r="I3" s="136" t="s">
        <v>377</v>
      </c>
    </row>
    <row r="4" spans="1:9" ht="14.85" x14ac:dyDescent="0.35">
      <c r="A4" s="30"/>
      <c r="B4" s="31"/>
      <c r="C4" s="32" t="s">
        <v>376</v>
      </c>
      <c r="D4" s="33" t="s">
        <v>376</v>
      </c>
      <c r="E4" s="32"/>
      <c r="F4" s="33"/>
      <c r="G4" s="34"/>
      <c r="H4" s="139" t="s">
        <v>374</v>
      </c>
      <c r="I4" s="138"/>
    </row>
    <row r="5" spans="1:9" x14ac:dyDescent="0.25">
      <c r="A5" s="35"/>
      <c r="B5" s="36"/>
      <c r="C5" s="37">
        <v>300414</v>
      </c>
      <c r="D5" s="38">
        <v>300414</v>
      </c>
      <c r="E5" s="37">
        <v>2014</v>
      </c>
      <c r="F5" s="38" t="s">
        <v>94</v>
      </c>
      <c r="G5" s="39" t="s">
        <v>9</v>
      </c>
      <c r="H5" s="141" t="s">
        <v>404</v>
      </c>
      <c r="I5" s="140"/>
    </row>
    <row r="6" spans="1:9" ht="14.45" x14ac:dyDescent="0.3">
      <c r="A6" s="2"/>
      <c r="B6" s="1"/>
      <c r="C6" s="2"/>
      <c r="D6" s="1"/>
      <c r="E6" s="2"/>
      <c r="F6" s="1"/>
      <c r="G6" s="2"/>
      <c r="H6" s="134"/>
      <c r="I6" s="133"/>
    </row>
    <row r="7" spans="1:9" ht="27.6" customHeight="1" x14ac:dyDescent="0.25">
      <c r="A7" s="21" t="s">
        <v>95</v>
      </c>
      <c r="B7" s="1" t="s">
        <v>96</v>
      </c>
      <c r="C7" s="15">
        <v>350000</v>
      </c>
      <c r="D7" s="7">
        <v>0</v>
      </c>
      <c r="E7" s="15">
        <v>350000</v>
      </c>
      <c r="F7" s="7">
        <v>0</v>
      </c>
      <c r="G7" s="15">
        <f t="shared" ref="G7:G30" si="0">SUM(E7-F7)</f>
        <v>350000</v>
      </c>
      <c r="H7" s="15">
        <v>350000</v>
      </c>
      <c r="I7" s="127" t="s">
        <v>473</v>
      </c>
    </row>
    <row r="8" spans="1:9" ht="29.45" customHeight="1" x14ac:dyDescent="0.25">
      <c r="A8" s="13" t="s">
        <v>97</v>
      </c>
      <c r="B8" s="6" t="s">
        <v>98</v>
      </c>
      <c r="C8" s="15">
        <v>2000232</v>
      </c>
      <c r="D8" s="7">
        <v>-830731.22</v>
      </c>
      <c r="E8" s="15">
        <v>-172270</v>
      </c>
      <c r="F8" s="7">
        <v>0</v>
      </c>
      <c r="G8" s="15">
        <f t="shared" si="0"/>
        <v>-172270</v>
      </c>
      <c r="H8" s="15">
        <v>-172270</v>
      </c>
      <c r="I8" s="142" t="s">
        <v>436</v>
      </c>
    </row>
    <row r="9" spans="1:9" ht="69" customHeight="1" x14ac:dyDescent="0.25">
      <c r="A9" s="13" t="s">
        <v>99</v>
      </c>
      <c r="B9" s="6" t="s">
        <v>100</v>
      </c>
      <c r="C9" s="15">
        <v>7706000</v>
      </c>
      <c r="D9" s="7">
        <v>7796969.4900000002</v>
      </c>
      <c r="E9" s="15">
        <v>-61545</v>
      </c>
      <c r="F9" s="7">
        <v>29424.19</v>
      </c>
      <c r="G9" s="15">
        <f t="shared" si="0"/>
        <v>-90969.19</v>
      </c>
      <c r="H9" s="15">
        <v>-61545</v>
      </c>
      <c r="I9" s="142" t="s">
        <v>475</v>
      </c>
    </row>
    <row r="10" spans="1:9" ht="27" customHeight="1" x14ac:dyDescent="0.3">
      <c r="A10" s="13" t="s">
        <v>101</v>
      </c>
      <c r="B10" s="6" t="s">
        <v>102</v>
      </c>
      <c r="C10" s="15">
        <v>548250</v>
      </c>
      <c r="D10" s="7">
        <v>462001.4</v>
      </c>
      <c r="E10" s="15">
        <v>86248</v>
      </c>
      <c r="F10" s="7">
        <v>0</v>
      </c>
      <c r="G10" s="15">
        <f t="shared" si="0"/>
        <v>86248</v>
      </c>
      <c r="H10" s="15">
        <v>86248</v>
      </c>
      <c r="I10" s="134" t="s">
        <v>436</v>
      </c>
    </row>
    <row r="11" spans="1:9" ht="42.6" customHeight="1" x14ac:dyDescent="0.25">
      <c r="A11" s="13" t="s">
        <v>103</v>
      </c>
      <c r="B11" s="6" t="s">
        <v>104</v>
      </c>
      <c r="C11" s="15">
        <v>2500000</v>
      </c>
      <c r="D11" s="7">
        <v>3350028.86</v>
      </c>
      <c r="E11" s="15">
        <v>-229148</v>
      </c>
      <c r="F11" s="7">
        <v>620879</v>
      </c>
      <c r="G11" s="15">
        <f t="shared" si="0"/>
        <v>-850027</v>
      </c>
      <c r="H11" s="15">
        <v>-229148</v>
      </c>
      <c r="I11" s="143" t="s">
        <v>476</v>
      </c>
    </row>
    <row r="12" spans="1:9" ht="31.35" customHeight="1" x14ac:dyDescent="0.25">
      <c r="A12" s="13" t="s">
        <v>105</v>
      </c>
      <c r="B12" s="6" t="s">
        <v>106</v>
      </c>
      <c r="C12" s="15">
        <v>500000</v>
      </c>
      <c r="D12" s="7">
        <v>485481</v>
      </c>
      <c r="E12" s="15">
        <v>14519</v>
      </c>
      <c r="F12" s="7">
        <v>0</v>
      </c>
      <c r="G12" s="15">
        <f t="shared" si="0"/>
        <v>14519</v>
      </c>
      <c r="H12" s="15">
        <v>14519</v>
      </c>
      <c r="I12" s="144" t="s">
        <v>477</v>
      </c>
    </row>
    <row r="13" spans="1:9" ht="56.45" customHeight="1" x14ac:dyDescent="0.25">
      <c r="A13" s="13" t="s">
        <v>107</v>
      </c>
      <c r="B13" s="6" t="s">
        <v>108</v>
      </c>
      <c r="C13" s="15">
        <v>875000</v>
      </c>
      <c r="D13" s="7">
        <v>575288.01</v>
      </c>
      <c r="E13" s="15">
        <v>299712</v>
      </c>
      <c r="F13" s="7">
        <v>0</v>
      </c>
      <c r="G13" s="15">
        <f t="shared" si="0"/>
        <v>299712</v>
      </c>
      <c r="H13" s="15">
        <v>299712</v>
      </c>
      <c r="I13" s="145" t="s">
        <v>478</v>
      </c>
    </row>
    <row r="14" spans="1:9" ht="54.6" customHeight="1" x14ac:dyDescent="0.25">
      <c r="A14" s="14" t="s">
        <v>109</v>
      </c>
      <c r="B14" s="6" t="s">
        <v>110</v>
      </c>
      <c r="C14" s="15">
        <v>0</v>
      </c>
      <c r="D14" s="7">
        <v>211004.77</v>
      </c>
      <c r="E14" s="15">
        <v>6749</v>
      </c>
      <c r="F14" s="7">
        <v>217753.91</v>
      </c>
      <c r="G14" s="15">
        <f t="shared" si="0"/>
        <v>-211004.91</v>
      </c>
      <c r="H14" s="15">
        <v>6749</v>
      </c>
      <c r="I14" s="146" t="s">
        <v>478</v>
      </c>
    </row>
    <row r="15" spans="1:9" ht="42.6" customHeight="1" x14ac:dyDescent="0.25">
      <c r="A15" s="14" t="s">
        <v>111</v>
      </c>
      <c r="B15" s="6" t="s">
        <v>481</v>
      </c>
      <c r="C15" s="15">
        <v>1900000</v>
      </c>
      <c r="D15" s="7">
        <v>41250</v>
      </c>
      <c r="E15" s="15">
        <v>1900000</v>
      </c>
      <c r="F15" s="7">
        <v>41250</v>
      </c>
      <c r="G15" s="15">
        <f t="shared" si="0"/>
        <v>1858750</v>
      </c>
      <c r="H15" s="15">
        <v>1900000</v>
      </c>
      <c r="I15" s="127" t="s">
        <v>480</v>
      </c>
    </row>
    <row r="16" spans="1:9" ht="14.85" customHeight="1" x14ac:dyDescent="0.25">
      <c r="A16" s="14" t="s">
        <v>112</v>
      </c>
      <c r="B16" s="6" t="s">
        <v>113</v>
      </c>
      <c r="C16" s="15">
        <v>500000</v>
      </c>
      <c r="D16" s="7">
        <v>122910.96</v>
      </c>
      <c r="E16" s="15">
        <v>500000</v>
      </c>
      <c r="F16" s="7">
        <v>122910.96</v>
      </c>
      <c r="G16" s="15">
        <f t="shared" si="0"/>
        <v>377089.04</v>
      </c>
      <c r="H16" s="15">
        <v>500000</v>
      </c>
      <c r="I16" s="134" t="s">
        <v>479</v>
      </c>
    </row>
    <row r="17" spans="1:9" ht="14.85" customHeight="1" x14ac:dyDescent="0.25">
      <c r="A17" s="14" t="s">
        <v>114</v>
      </c>
      <c r="B17" s="6" t="s">
        <v>115</v>
      </c>
      <c r="C17" s="15">
        <v>3500000</v>
      </c>
      <c r="D17" s="7">
        <v>116760.49</v>
      </c>
      <c r="E17" s="15">
        <v>3500000</v>
      </c>
      <c r="F17" s="7">
        <v>116760.49</v>
      </c>
      <c r="G17" s="15">
        <f t="shared" si="0"/>
        <v>3383239.51</v>
      </c>
      <c r="H17" s="15">
        <v>3500000</v>
      </c>
      <c r="I17" s="134" t="s">
        <v>456</v>
      </c>
    </row>
    <row r="18" spans="1:9" ht="14.85" customHeight="1" x14ac:dyDescent="0.25">
      <c r="A18" s="14" t="s">
        <v>116</v>
      </c>
      <c r="B18" s="6" t="s">
        <v>117</v>
      </c>
      <c r="C18" s="15">
        <v>2250000</v>
      </c>
      <c r="D18" s="7">
        <v>3003275.18</v>
      </c>
      <c r="E18" s="15">
        <v>94303</v>
      </c>
      <c r="F18" s="7">
        <v>847578.2</v>
      </c>
      <c r="G18" s="15">
        <f t="shared" si="0"/>
        <v>-753275.2</v>
      </c>
      <c r="H18" s="15">
        <v>94303</v>
      </c>
      <c r="I18" s="134" t="s">
        <v>457</v>
      </c>
    </row>
    <row r="19" spans="1:9" ht="14.85" customHeight="1" x14ac:dyDescent="0.25">
      <c r="A19" s="14" t="s">
        <v>118</v>
      </c>
      <c r="B19" s="6" t="s">
        <v>119</v>
      </c>
      <c r="C19" s="15">
        <v>100000</v>
      </c>
      <c r="D19" s="7">
        <v>0</v>
      </c>
      <c r="E19" s="15">
        <v>100000</v>
      </c>
      <c r="F19" s="7">
        <v>0</v>
      </c>
      <c r="G19" s="15">
        <f t="shared" si="0"/>
        <v>100000</v>
      </c>
      <c r="H19" s="15">
        <v>100000</v>
      </c>
      <c r="I19" s="134"/>
    </row>
    <row r="20" spans="1:9" ht="14.85" customHeight="1" x14ac:dyDescent="0.25">
      <c r="A20" s="14" t="s">
        <v>120</v>
      </c>
      <c r="B20" s="6" t="s">
        <v>121</v>
      </c>
      <c r="C20" s="15">
        <v>300000</v>
      </c>
      <c r="D20" s="7">
        <v>0</v>
      </c>
      <c r="E20" s="15">
        <v>300000</v>
      </c>
      <c r="F20" s="7">
        <v>0</v>
      </c>
      <c r="G20" s="15">
        <f t="shared" si="0"/>
        <v>300000</v>
      </c>
      <c r="H20" s="15">
        <v>300000</v>
      </c>
      <c r="I20" s="134" t="s">
        <v>458</v>
      </c>
    </row>
    <row r="21" spans="1:9" ht="27" customHeight="1" x14ac:dyDescent="0.25">
      <c r="A21" s="14" t="s">
        <v>122</v>
      </c>
      <c r="B21" s="6" t="s">
        <v>123</v>
      </c>
      <c r="C21" s="15">
        <v>1560000</v>
      </c>
      <c r="D21" s="7">
        <v>0</v>
      </c>
      <c r="E21" s="15">
        <v>1560000</v>
      </c>
      <c r="F21" s="7">
        <v>0</v>
      </c>
      <c r="G21" s="15">
        <f t="shared" si="0"/>
        <v>1560000</v>
      </c>
      <c r="H21" s="15">
        <v>1560000</v>
      </c>
      <c r="I21" s="127" t="s">
        <v>482</v>
      </c>
    </row>
    <row r="22" spans="1:9" ht="14.85" customHeight="1" x14ac:dyDescent="0.3">
      <c r="A22" s="14" t="s">
        <v>124</v>
      </c>
      <c r="B22" s="6" t="s">
        <v>125</v>
      </c>
      <c r="C22" s="15">
        <v>140000</v>
      </c>
      <c r="D22" s="7">
        <v>0</v>
      </c>
      <c r="E22" s="15">
        <v>140000</v>
      </c>
      <c r="F22" s="7">
        <v>0</v>
      </c>
      <c r="G22" s="15">
        <f t="shared" si="0"/>
        <v>140000</v>
      </c>
      <c r="H22" s="15">
        <v>140000</v>
      </c>
      <c r="I22" s="134" t="s">
        <v>483</v>
      </c>
    </row>
    <row r="23" spans="1:9" ht="14.85" customHeight="1" x14ac:dyDescent="0.25">
      <c r="A23" s="14" t="s">
        <v>126</v>
      </c>
      <c r="B23" s="6" t="s">
        <v>127</v>
      </c>
      <c r="C23" s="15">
        <v>200000</v>
      </c>
      <c r="D23" s="7">
        <v>0</v>
      </c>
      <c r="E23" s="15">
        <v>200000</v>
      </c>
      <c r="F23" s="7">
        <v>0</v>
      </c>
      <c r="G23" s="15">
        <f t="shared" si="0"/>
        <v>200000</v>
      </c>
      <c r="H23" s="15">
        <v>200000</v>
      </c>
      <c r="I23" s="134" t="s">
        <v>459</v>
      </c>
    </row>
    <row r="24" spans="1:9" ht="14.85" customHeight="1" x14ac:dyDescent="0.25">
      <c r="A24" s="14" t="s">
        <v>128</v>
      </c>
      <c r="B24" s="6" t="s">
        <v>129</v>
      </c>
      <c r="C24" s="15">
        <v>0</v>
      </c>
      <c r="D24" s="7">
        <v>11264</v>
      </c>
      <c r="E24" s="15">
        <v>639138</v>
      </c>
      <c r="F24" s="7">
        <v>0</v>
      </c>
      <c r="G24" s="15">
        <f t="shared" si="0"/>
        <v>639138</v>
      </c>
      <c r="H24" s="15">
        <v>639138</v>
      </c>
      <c r="I24" s="134" t="s">
        <v>459</v>
      </c>
    </row>
    <row r="25" spans="1:9" ht="14.85" customHeight="1" x14ac:dyDescent="0.25">
      <c r="A25" s="14" t="s">
        <v>130</v>
      </c>
      <c r="B25" s="6" t="s">
        <v>131</v>
      </c>
      <c r="C25" s="15">
        <v>600000</v>
      </c>
      <c r="D25" s="7">
        <v>123636.92</v>
      </c>
      <c r="E25" s="15">
        <v>-31649</v>
      </c>
      <c r="F25" s="7">
        <v>0</v>
      </c>
      <c r="G25" s="15">
        <f t="shared" si="0"/>
        <v>-31649</v>
      </c>
      <c r="H25" s="15">
        <v>-31649</v>
      </c>
      <c r="I25" s="134"/>
    </row>
    <row r="26" spans="1:9" ht="14.85" customHeight="1" x14ac:dyDescent="0.25">
      <c r="A26" s="14" t="s">
        <v>132</v>
      </c>
      <c r="B26" s="6" t="s">
        <v>133</v>
      </c>
      <c r="C26" s="15">
        <v>0</v>
      </c>
      <c r="D26" s="7">
        <v>97508.83</v>
      </c>
      <c r="E26" s="15">
        <v>-3620</v>
      </c>
      <c r="F26" s="7">
        <v>1900</v>
      </c>
      <c r="G26" s="15">
        <f t="shared" si="0"/>
        <v>-5520</v>
      </c>
      <c r="H26" s="15">
        <v>-3620</v>
      </c>
      <c r="I26" s="134" t="s">
        <v>460</v>
      </c>
    </row>
    <row r="27" spans="1:9" ht="14.85" customHeight="1" x14ac:dyDescent="0.25">
      <c r="A27" s="14" t="s">
        <v>134</v>
      </c>
      <c r="B27" s="6" t="s">
        <v>428</v>
      </c>
      <c r="C27" s="15">
        <v>0</v>
      </c>
      <c r="D27" s="7">
        <v>145728</v>
      </c>
      <c r="E27" s="15">
        <v>0</v>
      </c>
      <c r="F27" s="7">
        <v>145728</v>
      </c>
      <c r="G27" s="15">
        <f t="shared" si="0"/>
        <v>-145728</v>
      </c>
      <c r="H27" s="15">
        <v>0</v>
      </c>
      <c r="I27" s="134" t="s">
        <v>461</v>
      </c>
    </row>
    <row r="28" spans="1:9" ht="14.85" customHeight="1" x14ac:dyDescent="0.3">
      <c r="A28" s="14" t="s">
        <v>135</v>
      </c>
      <c r="B28" s="6" t="s">
        <v>136</v>
      </c>
      <c r="C28" s="15">
        <v>0</v>
      </c>
      <c r="D28" s="7">
        <v>-31920</v>
      </c>
      <c r="E28" s="15">
        <v>-421380</v>
      </c>
      <c r="F28" s="7">
        <v>-453300</v>
      </c>
      <c r="G28" s="15">
        <f t="shared" si="0"/>
        <v>31920</v>
      </c>
      <c r="H28" s="15">
        <v>-421380</v>
      </c>
      <c r="I28" s="134" t="s">
        <v>461</v>
      </c>
    </row>
    <row r="29" spans="1:9" s="51" customFormat="1" ht="29.1" customHeight="1" x14ac:dyDescent="0.25">
      <c r="A29" s="14" t="s">
        <v>426</v>
      </c>
      <c r="B29" s="6" t="s">
        <v>427</v>
      </c>
      <c r="C29" s="15"/>
      <c r="D29" s="7"/>
      <c r="E29" s="15">
        <v>0</v>
      </c>
      <c r="F29" s="7">
        <v>0</v>
      </c>
      <c r="G29" s="15">
        <f t="shared" si="0"/>
        <v>0</v>
      </c>
      <c r="H29" s="15">
        <v>0</v>
      </c>
      <c r="I29" s="134" t="s">
        <v>474</v>
      </c>
    </row>
    <row r="30" spans="1:9" ht="28.35" customHeight="1" x14ac:dyDescent="0.25">
      <c r="A30" s="14" t="s">
        <v>137</v>
      </c>
      <c r="B30" s="6" t="s">
        <v>512</v>
      </c>
      <c r="C30" s="15">
        <v>0</v>
      </c>
      <c r="D30" s="7">
        <v>89170</v>
      </c>
      <c r="E30" s="15">
        <v>-89170</v>
      </c>
      <c r="F30" s="7">
        <v>0</v>
      </c>
      <c r="G30" s="15">
        <f t="shared" si="0"/>
        <v>-89170</v>
      </c>
      <c r="H30" s="15">
        <v>-89170</v>
      </c>
      <c r="I30" s="134" t="s">
        <v>511</v>
      </c>
    </row>
    <row r="31" spans="1:9" ht="14.85" customHeight="1" x14ac:dyDescent="0.25">
      <c r="A31" s="13" t="s">
        <v>138</v>
      </c>
      <c r="B31" s="6" t="s">
        <v>139</v>
      </c>
      <c r="C31" s="15">
        <v>0</v>
      </c>
      <c r="D31" s="7">
        <v>19642918.329999998</v>
      </c>
      <c r="E31" s="15">
        <v>11396135</v>
      </c>
      <c r="F31" s="7">
        <v>1092835.99</v>
      </c>
      <c r="G31" s="15">
        <f t="shared" ref="G31:G40" si="1">SUM(E31-F31)</f>
        <v>10303299.01</v>
      </c>
      <c r="H31" s="15">
        <v>11396135</v>
      </c>
      <c r="I31" s="134" t="s">
        <v>462</v>
      </c>
    </row>
    <row r="32" spans="1:9" ht="14.85" customHeight="1" x14ac:dyDescent="0.25">
      <c r="A32" s="14" t="s">
        <v>140</v>
      </c>
      <c r="B32" s="6" t="s">
        <v>141</v>
      </c>
      <c r="C32" s="15">
        <v>0</v>
      </c>
      <c r="D32" s="7">
        <v>-38303.26</v>
      </c>
      <c r="E32" s="15">
        <v>38303</v>
      </c>
      <c r="F32" s="7">
        <v>0</v>
      </c>
      <c r="G32" s="15">
        <f t="shared" si="1"/>
        <v>38303</v>
      </c>
      <c r="H32" s="15">
        <v>38303</v>
      </c>
      <c r="I32" s="134" t="s">
        <v>463</v>
      </c>
    </row>
    <row r="33" spans="1:9" ht="14.85" customHeight="1" x14ac:dyDescent="0.25">
      <c r="A33" s="14" t="s">
        <v>142</v>
      </c>
      <c r="B33" s="6" t="s">
        <v>143</v>
      </c>
      <c r="C33" s="15">
        <v>0</v>
      </c>
      <c r="D33" s="7">
        <v>-35715.050000000003</v>
      </c>
      <c r="E33" s="15">
        <v>35715</v>
      </c>
      <c r="F33" s="7">
        <v>0</v>
      </c>
      <c r="G33" s="15">
        <f t="shared" si="1"/>
        <v>35715</v>
      </c>
      <c r="H33" s="15">
        <v>35715</v>
      </c>
      <c r="I33" s="134" t="s">
        <v>464</v>
      </c>
    </row>
    <row r="34" spans="1:9" ht="14.85" customHeight="1" x14ac:dyDescent="0.25">
      <c r="A34" s="13" t="s">
        <v>144</v>
      </c>
      <c r="B34" s="6" t="s">
        <v>145</v>
      </c>
      <c r="C34" s="15">
        <v>286795</v>
      </c>
      <c r="D34" s="7">
        <v>1861019.23</v>
      </c>
      <c r="E34" s="15">
        <v>27125</v>
      </c>
      <c r="F34" s="7">
        <v>27125</v>
      </c>
      <c r="G34" s="15">
        <f t="shared" si="1"/>
        <v>0</v>
      </c>
      <c r="H34" s="15">
        <v>27125</v>
      </c>
      <c r="I34" s="134" t="s">
        <v>419</v>
      </c>
    </row>
    <row r="35" spans="1:9" ht="14.85" customHeight="1" x14ac:dyDescent="0.25">
      <c r="A35" s="13" t="s">
        <v>146</v>
      </c>
      <c r="B35" s="6" t="s">
        <v>147</v>
      </c>
      <c r="C35" s="15">
        <v>1739562</v>
      </c>
      <c r="D35" s="7">
        <v>1605157.15</v>
      </c>
      <c r="E35" s="15">
        <v>300000</v>
      </c>
      <c r="F35" s="7">
        <v>28000</v>
      </c>
      <c r="G35" s="15">
        <f t="shared" si="1"/>
        <v>272000</v>
      </c>
      <c r="H35" s="15">
        <v>300000</v>
      </c>
      <c r="I35" s="134" t="s">
        <v>465</v>
      </c>
    </row>
    <row r="36" spans="1:9" ht="14.85" customHeight="1" x14ac:dyDescent="0.25">
      <c r="A36" s="13" t="s">
        <v>148</v>
      </c>
      <c r="B36" s="6" t="s">
        <v>149</v>
      </c>
      <c r="C36" s="15">
        <v>1500000</v>
      </c>
      <c r="D36" s="7">
        <v>0</v>
      </c>
      <c r="E36" s="15">
        <v>1500000</v>
      </c>
      <c r="F36" s="7">
        <v>0</v>
      </c>
      <c r="G36" s="15">
        <f t="shared" si="1"/>
        <v>1500000</v>
      </c>
      <c r="H36" s="15">
        <v>1500000</v>
      </c>
      <c r="I36" s="134" t="s">
        <v>466</v>
      </c>
    </row>
    <row r="37" spans="1:9" ht="14.85" customHeight="1" x14ac:dyDescent="0.25">
      <c r="A37" s="13" t="s">
        <v>150</v>
      </c>
      <c r="B37" s="6" t="s">
        <v>151</v>
      </c>
      <c r="C37" s="15">
        <v>4163000</v>
      </c>
      <c r="D37" s="7">
        <v>474570.46</v>
      </c>
      <c r="E37" s="15">
        <v>3750000</v>
      </c>
      <c r="F37" s="7">
        <v>78353.2</v>
      </c>
      <c r="G37" s="15">
        <f t="shared" si="1"/>
        <v>3671646.8</v>
      </c>
      <c r="H37" s="15">
        <v>3750000</v>
      </c>
      <c r="I37" s="134" t="s">
        <v>467</v>
      </c>
    </row>
    <row r="38" spans="1:9" ht="14.85" customHeight="1" x14ac:dyDescent="0.25">
      <c r="A38" s="13" t="s">
        <v>153</v>
      </c>
      <c r="B38" s="6" t="s">
        <v>154</v>
      </c>
      <c r="C38" s="15">
        <v>1050000</v>
      </c>
      <c r="D38" s="7">
        <v>50000</v>
      </c>
      <c r="E38" s="15">
        <v>1000000</v>
      </c>
      <c r="F38" s="7">
        <v>0</v>
      </c>
      <c r="G38" s="15">
        <f t="shared" si="1"/>
        <v>1000000</v>
      </c>
      <c r="H38" s="15">
        <v>1000000</v>
      </c>
      <c r="I38" s="134" t="s">
        <v>468</v>
      </c>
    </row>
    <row r="39" spans="1:9" ht="29.85" customHeight="1" x14ac:dyDescent="0.25">
      <c r="A39" s="13" t="s">
        <v>155</v>
      </c>
      <c r="B39" s="6" t="s">
        <v>156</v>
      </c>
      <c r="C39" s="15">
        <v>4800000</v>
      </c>
      <c r="D39" s="7">
        <v>173844.12</v>
      </c>
      <c r="E39" s="15">
        <v>4800000</v>
      </c>
      <c r="F39" s="7">
        <v>0</v>
      </c>
      <c r="G39" s="15">
        <f t="shared" si="1"/>
        <v>4800000</v>
      </c>
      <c r="H39" s="15">
        <v>4800000</v>
      </c>
      <c r="I39" s="134" t="s">
        <v>469</v>
      </c>
    </row>
    <row r="40" spans="1:9" ht="14.85" customHeight="1" x14ac:dyDescent="0.25">
      <c r="A40" s="13" t="s">
        <v>157</v>
      </c>
      <c r="B40" s="6" t="s">
        <v>158</v>
      </c>
      <c r="C40" s="15">
        <v>2200583</v>
      </c>
      <c r="D40" s="7">
        <v>-82583.5</v>
      </c>
      <c r="E40" s="15">
        <v>2700000</v>
      </c>
      <c r="F40" s="7">
        <v>0</v>
      </c>
      <c r="G40" s="15">
        <f t="shared" si="1"/>
        <v>2700000</v>
      </c>
      <c r="H40" s="15">
        <v>2700000</v>
      </c>
      <c r="I40" s="134" t="s">
        <v>470</v>
      </c>
    </row>
    <row r="41" spans="1:9" ht="14.85" customHeight="1" x14ac:dyDescent="0.25">
      <c r="A41" s="13" t="s">
        <v>159</v>
      </c>
      <c r="B41" s="6" t="s">
        <v>160</v>
      </c>
      <c r="C41" s="15">
        <v>500000</v>
      </c>
      <c r="D41" s="7">
        <v>0</v>
      </c>
      <c r="E41" s="15">
        <v>500000</v>
      </c>
      <c r="F41" s="7">
        <v>0</v>
      </c>
      <c r="G41" s="15">
        <f t="shared" ref="G41:G46" si="2">SUM(E41-F41)</f>
        <v>500000</v>
      </c>
      <c r="H41" s="15">
        <v>500000</v>
      </c>
      <c r="I41" s="134" t="s">
        <v>381</v>
      </c>
    </row>
    <row r="42" spans="1:9" ht="14.85" customHeight="1" x14ac:dyDescent="0.35">
      <c r="A42" s="14" t="s">
        <v>161</v>
      </c>
      <c r="B42" s="6" t="s">
        <v>162</v>
      </c>
      <c r="C42" s="15">
        <v>5000000</v>
      </c>
      <c r="D42" s="7">
        <v>0</v>
      </c>
      <c r="E42" s="15">
        <v>5000000</v>
      </c>
      <c r="F42" s="7">
        <v>0</v>
      </c>
      <c r="G42" s="15">
        <f t="shared" si="2"/>
        <v>5000000</v>
      </c>
      <c r="H42" s="15">
        <v>5000000</v>
      </c>
      <c r="I42" s="134" t="s">
        <v>381</v>
      </c>
    </row>
    <row r="43" spans="1:9" ht="14.85" customHeight="1" x14ac:dyDescent="0.25">
      <c r="A43" s="13" t="s">
        <v>163</v>
      </c>
      <c r="B43" s="6" t="s">
        <v>164</v>
      </c>
      <c r="C43" s="15">
        <v>9957000</v>
      </c>
      <c r="D43" s="7">
        <v>12232884.74</v>
      </c>
      <c r="E43" s="15">
        <v>-2275885</v>
      </c>
      <c r="F43" s="7">
        <v>0</v>
      </c>
      <c r="G43" s="15">
        <f t="shared" si="2"/>
        <v>-2275885</v>
      </c>
      <c r="H43" s="15">
        <v>-2275885</v>
      </c>
      <c r="I43" s="127" t="s">
        <v>471</v>
      </c>
    </row>
    <row r="44" spans="1:9" ht="28.35" customHeight="1" x14ac:dyDescent="0.25">
      <c r="A44" s="14" t="s">
        <v>165</v>
      </c>
      <c r="B44" s="6" t="s">
        <v>166</v>
      </c>
      <c r="C44" s="15">
        <v>2500000</v>
      </c>
      <c r="D44" s="7">
        <v>178700.09</v>
      </c>
      <c r="E44" s="15">
        <v>2321300</v>
      </c>
      <c r="F44" s="7">
        <v>0</v>
      </c>
      <c r="G44" s="15">
        <f t="shared" si="2"/>
        <v>2321300</v>
      </c>
      <c r="H44" s="15">
        <v>2321300</v>
      </c>
      <c r="I44" s="134" t="s">
        <v>472</v>
      </c>
    </row>
    <row r="45" spans="1:9" ht="14.85" customHeight="1" x14ac:dyDescent="0.25">
      <c r="A45" s="14" t="s">
        <v>167</v>
      </c>
      <c r="B45" s="6" t="s">
        <v>168</v>
      </c>
      <c r="C45" s="15">
        <v>6165407</v>
      </c>
      <c r="D45" s="7">
        <v>6047199.4400000004</v>
      </c>
      <c r="E45" s="15">
        <v>189894</v>
      </c>
      <c r="F45" s="7">
        <v>71685.72</v>
      </c>
      <c r="G45" s="15">
        <f t="shared" si="2"/>
        <v>118208.28</v>
      </c>
      <c r="H45" s="15">
        <v>189894</v>
      </c>
      <c r="I45" s="134" t="s">
        <v>457</v>
      </c>
    </row>
    <row r="46" spans="1:9" ht="14.85" customHeight="1" x14ac:dyDescent="0.25">
      <c r="A46" s="14" t="s">
        <v>169</v>
      </c>
      <c r="B46" s="6" t="s">
        <v>170</v>
      </c>
      <c r="C46" s="15">
        <v>2500000</v>
      </c>
      <c r="D46" s="7">
        <v>1515785.8</v>
      </c>
      <c r="E46" s="15">
        <v>1288115</v>
      </c>
      <c r="F46" s="7">
        <v>303900.56</v>
      </c>
      <c r="G46" s="15">
        <f t="shared" si="2"/>
        <v>984214.44</v>
      </c>
      <c r="H46" s="15">
        <v>1288115</v>
      </c>
      <c r="I46" s="134" t="s">
        <v>457</v>
      </c>
    </row>
    <row r="47" spans="1:9" ht="14.85" customHeight="1" x14ac:dyDescent="0.25">
      <c r="A47" s="14" t="s">
        <v>171</v>
      </c>
      <c r="B47" s="6" t="s">
        <v>172</v>
      </c>
      <c r="C47" s="15">
        <v>3700000</v>
      </c>
      <c r="D47" s="7">
        <v>216611.27</v>
      </c>
      <c r="E47" s="15">
        <v>3700000</v>
      </c>
      <c r="F47" s="7">
        <v>216611.27</v>
      </c>
      <c r="G47" s="15">
        <f t="shared" ref="G47:G50" si="3">SUM(E47-F47)</f>
        <v>3483388.73</v>
      </c>
      <c r="H47" s="15">
        <v>3700000</v>
      </c>
      <c r="I47" s="134" t="s">
        <v>462</v>
      </c>
    </row>
    <row r="48" spans="1:9" ht="14.85" customHeight="1" x14ac:dyDescent="0.3">
      <c r="A48" s="14" t="s">
        <v>173</v>
      </c>
      <c r="B48" s="126" t="s">
        <v>429</v>
      </c>
      <c r="C48" s="15">
        <v>3960000</v>
      </c>
      <c r="D48" s="7">
        <v>939590.7</v>
      </c>
      <c r="E48" s="15">
        <v>3196456</v>
      </c>
      <c r="F48" s="7">
        <v>176046.34</v>
      </c>
      <c r="G48" s="15">
        <f t="shared" si="3"/>
        <v>3020409.66</v>
      </c>
      <c r="H48" s="15">
        <v>3196456</v>
      </c>
      <c r="I48" s="166" t="s">
        <v>510</v>
      </c>
    </row>
    <row r="49" spans="1:9" ht="14.85" customHeight="1" x14ac:dyDescent="0.25">
      <c r="A49" s="14" t="s">
        <v>174</v>
      </c>
      <c r="B49" s="6" t="s">
        <v>175</v>
      </c>
      <c r="C49" s="15">
        <v>5105000</v>
      </c>
      <c r="D49" s="7">
        <v>530495.56999999995</v>
      </c>
      <c r="E49" s="15">
        <v>4782097</v>
      </c>
      <c r="F49" s="7">
        <v>207592.75</v>
      </c>
      <c r="G49" s="15">
        <f t="shared" si="3"/>
        <v>4574504.25</v>
      </c>
      <c r="H49" s="15">
        <v>4782097</v>
      </c>
      <c r="I49" s="134" t="s">
        <v>462</v>
      </c>
    </row>
    <row r="50" spans="1:9" ht="14.85" customHeight="1" x14ac:dyDescent="0.25">
      <c r="A50" s="14" t="s">
        <v>152</v>
      </c>
      <c r="B50" s="6" t="s">
        <v>176</v>
      </c>
      <c r="C50" s="15">
        <v>5457000</v>
      </c>
      <c r="D50" s="7">
        <v>190686.46</v>
      </c>
      <c r="E50" s="15">
        <v>5457000</v>
      </c>
      <c r="F50" s="7">
        <v>190686.46</v>
      </c>
      <c r="G50" s="15">
        <f t="shared" si="3"/>
        <v>5266313.54</v>
      </c>
      <c r="H50" s="15">
        <v>5457000</v>
      </c>
      <c r="I50" s="135" t="s">
        <v>462</v>
      </c>
    </row>
    <row r="51" spans="1:9" ht="14.85" customHeight="1" x14ac:dyDescent="0.35">
      <c r="A51" s="22"/>
      <c r="B51" s="23"/>
      <c r="C51" s="17"/>
      <c r="D51" s="18"/>
      <c r="E51" s="17"/>
      <c r="F51" s="18"/>
      <c r="G51" s="17"/>
      <c r="H51" s="19"/>
      <c r="I51" s="134"/>
    </row>
    <row r="52" spans="1:9" ht="14.85" customHeight="1" x14ac:dyDescent="0.35">
      <c r="A52" s="4"/>
      <c r="B52" s="5" t="s">
        <v>365</v>
      </c>
      <c r="C52" s="16">
        <f t="shared" ref="C52:H52" si="4">SUM(C7:C51)</f>
        <v>86113829</v>
      </c>
      <c r="D52" s="20">
        <f t="shared" si="4"/>
        <v>61272488.240000002</v>
      </c>
      <c r="E52" s="16">
        <f t="shared" si="4"/>
        <v>58388142</v>
      </c>
      <c r="F52" s="20">
        <f t="shared" si="4"/>
        <v>4083722.0400000005</v>
      </c>
      <c r="G52" s="16">
        <f t="shared" si="4"/>
        <v>54304419.960000001</v>
      </c>
      <c r="H52" s="16">
        <f t="shared" si="4"/>
        <v>58388142</v>
      </c>
      <c r="I52" s="135"/>
    </row>
    <row r="53" spans="1:9" ht="14.85" customHeight="1" x14ac:dyDescent="0.35">
      <c r="A53" s="1"/>
      <c r="B53" s="1"/>
      <c r="C53" s="7"/>
      <c r="D53" s="7"/>
      <c r="E53" s="7"/>
      <c r="F53" s="7"/>
      <c r="G53" s="7"/>
      <c r="H53" s="12"/>
    </row>
    <row r="54" spans="1:9" ht="14.85" customHeight="1" x14ac:dyDescent="0.35">
      <c r="A54" s="1"/>
      <c r="B54" s="1"/>
      <c r="C54" s="7"/>
      <c r="D54" s="7"/>
      <c r="E54" s="7"/>
      <c r="F54" s="7"/>
      <c r="G54" s="7"/>
      <c r="H54" s="12"/>
    </row>
    <row r="55" spans="1:9" ht="14.85" customHeight="1" x14ac:dyDescent="0.35">
      <c r="A55" s="1"/>
      <c r="B55" s="1"/>
      <c r="C55" s="7"/>
      <c r="D55" s="7"/>
      <c r="E55" s="7"/>
      <c r="F55" s="7"/>
      <c r="G55" s="7"/>
      <c r="H55" s="12"/>
    </row>
    <row r="56" spans="1:9" ht="14.85" customHeight="1" x14ac:dyDescent="0.35">
      <c r="A56" s="1"/>
      <c r="B56" s="1"/>
      <c r="C56" s="7"/>
      <c r="D56" s="7"/>
      <c r="E56" s="7"/>
      <c r="F56" s="7"/>
      <c r="G56" s="7"/>
      <c r="H56" s="12"/>
    </row>
    <row r="57" spans="1:9" ht="14.85" customHeight="1" x14ac:dyDescent="0.35">
      <c r="A57" s="1"/>
      <c r="B57" s="1"/>
      <c r="C57" s="7"/>
      <c r="D57" s="7"/>
      <c r="E57" s="7"/>
      <c r="F57" s="7"/>
      <c r="G57" s="7"/>
      <c r="H57" s="12"/>
    </row>
    <row r="58" spans="1:9" ht="14.85" customHeight="1" x14ac:dyDescent="0.35">
      <c r="A58" s="1"/>
      <c r="B58" s="1"/>
      <c r="C58" s="7"/>
      <c r="D58" s="7"/>
      <c r="E58" s="7"/>
      <c r="F58" s="7"/>
      <c r="G58" s="7"/>
      <c r="H58" s="12"/>
    </row>
    <row r="59" spans="1:9" ht="14.45" x14ac:dyDescent="0.35">
      <c r="A59" s="1"/>
      <c r="B59" s="1"/>
      <c r="C59" s="7"/>
      <c r="D59" s="7"/>
      <c r="E59" s="7"/>
      <c r="F59" s="7"/>
      <c r="G59" s="7"/>
      <c r="H59" s="12"/>
    </row>
    <row r="60" spans="1:9" ht="14.45" x14ac:dyDescent="0.35">
      <c r="A60" s="1"/>
      <c r="B60" s="1"/>
      <c r="C60" s="7"/>
      <c r="D60" s="7"/>
      <c r="E60" s="7"/>
      <c r="F60" s="7"/>
      <c r="G60" s="7"/>
      <c r="H60" s="12"/>
    </row>
    <row r="61" spans="1:9" ht="14.45" x14ac:dyDescent="0.35">
      <c r="A61" s="1"/>
      <c r="B61" s="1"/>
      <c r="C61" s="7"/>
      <c r="D61" s="7"/>
      <c r="E61" s="7"/>
      <c r="F61" s="7"/>
      <c r="G61" s="7"/>
      <c r="H61" s="12"/>
    </row>
    <row r="62" spans="1:9" ht="14.45" x14ac:dyDescent="0.35">
      <c r="A62" s="1"/>
      <c r="B62" s="1"/>
      <c r="C62" s="7"/>
      <c r="D62" s="7"/>
      <c r="E62" s="7"/>
      <c r="F62" s="7"/>
      <c r="G62" s="7"/>
      <c r="H62" s="12"/>
    </row>
    <row r="63" spans="1:9" ht="14.45" x14ac:dyDescent="0.35">
      <c r="A63" s="1"/>
      <c r="B63" s="1"/>
      <c r="C63" s="7"/>
      <c r="D63" s="7"/>
      <c r="E63" s="7"/>
      <c r="F63" s="7"/>
      <c r="G63" s="7"/>
      <c r="H63" s="12"/>
    </row>
    <row r="64" spans="1:9" ht="14.45" x14ac:dyDescent="0.35">
      <c r="A64" s="1"/>
      <c r="B64" s="1"/>
      <c r="C64" s="7"/>
      <c r="D64" s="7"/>
      <c r="E64" s="7"/>
      <c r="F64" s="7"/>
      <c r="G64" s="7"/>
      <c r="H64" s="12"/>
    </row>
    <row r="65" spans="1:8" ht="14.45" x14ac:dyDescent="0.35">
      <c r="A65" s="1"/>
      <c r="B65" s="1"/>
      <c r="C65" s="7"/>
      <c r="D65" s="7"/>
      <c r="E65" s="7"/>
      <c r="F65" s="7"/>
      <c r="G65" s="7"/>
      <c r="H65" s="12"/>
    </row>
    <row r="66" spans="1:8" ht="14.45" x14ac:dyDescent="0.35">
      <c r="A66" s="1"/>
      <c r="B66" s="1"/>
      <c r="C66" s="7"/>
      <c r="D66" s="7"/>
      <c r="E66" s="7"/>
      <c r="F66" s="7"/>
      <c r="G66" s="7"/>
      <c r="H66" s="12"/>
    </row>
    <row r="67" spans="1:8" ht="14.45" x14ac:dyDescent="0.35">
      <c r="A67" s="1"/>
      <c r="B67" s="1"/>
      <c r="C67" s="7"/>
      <c r="D67" s="7"/>
      <c r="E67" s="7"/>
      <c r="F67" s="7"/>
      <c r="G67" s="7"/>
      <c r="H67" s="12"/>
    </row>
    <row r="68" spans="1:8" ht="14.45" x14ac:dyDescent="0.35">
      <c r="A68" s="1"/>
      <c r="B68" s="1"/>
      <c r="C68" s="7"/>
      <c r="D68" s="7"/>
      <c r="E68" s="7"/>
      <c r="F68" s="7"/>
      <c r="G68" s="7"/>
      <c r="H68" s="12"/>
    </row>
    <row r="69" spans="1:8" ht="14.45" x14ac:dyDescent="0.35">
      <c r="A69" s="1"/>
      <c r="B69" s="1"/>
      <c r="C69" s="7"/>
      <c r="D69" s="7"/>
      <c r="E69" s="7"/>
      <c r="F69" s="7"/>
      <c r="G69" s="7"/>
      <c r="H69" s="12"/>
    </row>
    <row r="70" spans="1:8" ht="14.45" x14ac:dyDescent="0.35">
      <c r="A70" s="1"/>
      <c r="B70" s="1"/>
      <c r="C70" s="7"/>
      <c r="D70" s="7"/>
      <c r="E70" s="7"/>
      <c r="F70" s="7"/>
      <c r="G70" s="7"/>
      <c r="H70" s="12"/>
    </row>
    <row r="71" spans="1:8" ht="14.45" x14ac:dyDescent="0.35">
      <c r="A71" s="1"/>
      <c r="B71" s="1"/>
      <c r="C71" s="7"/>
      <c r="D71" s="7"/>
      <c r="E71" s="7"/>
      <c r="F71" s="7"/>
      <c r="G71" s="7"/>
      <c r="H71" s="12"/>
    </row>
    <row r="72" spans="1:8" ht="14.45" x14ac:dyDescent="0.35">
      <c r="A72" s="1"/>
      <c r="B72" s="1"/>
      <c r="C72" s="7"/>
      <c r="D72" s="7"/>
      <c r="E72" s="7"/>
      <c r="F72" s="7"/>
      <c r="G72" s="7"/>
      <c r="H72" s="12"/>
    </row>
    <row r="73" spans="1:8" x14ac:dyDescent="0.25">
      <c r="A73" s="1"/>
      <c r="B73" s="1"/>
      <c r="C73" s="7"/>
      <c r="D73" s="7"/>
      <c r="E73" s="7"/>
      <c r="F73" s="7"/>
      <c r="G73" s="7"/>
      <c r="H73" s="12"/>
    </row>
    <row r="74" spans="1:8" x14ac:dyDescent="0.25">
      <c r="A74" s="1"/>
      <c r="B74" s="1"/>
      <c r="C74" s="7"/>
      <c r="D74" s="7"/>
      <c r="E74" s="7"/>
      <c r="F74" s="7"/>
      <c r="G74" s="7"/>
      <c r="H74" s="12"/>
    </row>
    <row r="75" spans="1:8" x14ac:dyDescent="0.25">
      <c r="A75" s="1"/>
      <c r="B75" s="1"/>
      <c r="C75" s="7"/>
      <c r="D75" s="7"/>
      <c r="E75" s="7"/>
      <c r="F75" s="7"/>
      <c r="G75" s="7"/>
      <c r="H75" s="12"/>
    </row>
    <row r="76" spans="1:8" x14ac:dyDescent="0.25">
      <c r="A76" s="1"/>
      <c r="B76" s="1"/>
      <c r="C76" s="7"/>
      <c r="D76" s="7"/>
      <c r="E76" s="7"/>
      <c r="F76" s="7"/>
      <c r="G76" s="7"/>
      <c r="H76" s="12"/>
    </row>
    <row r="77" spans="1:8" x14ac:dyDescent="0.25">
      <c r="A77" s="1"/>
      <c r="B77" s="1"/>
      <c r="C77" s="7"/>
      <c r="D77" s="7"/>
      <c r="E77" s="7"/>
      <c r="F77" s="7"/>
      <c r="G77" s="7"/>
      <c r="H77" s="12"/>
    </row>
    <row r="78" spans="1:8" x14ac:dyDescent="0.25">
      <c r="A78" s="1"/>
      <c r="B78" s="1"/>
      <c r="C78" s="7"/>
      <c r="D78" s="7"/>
      <c r="E78" s="7"/>
      <c r="F78" s="7"/>
      <c r="G78" s="7"/>
      <c r="H78" s="12"/>
    </row>
    <row r="79" spans="1:8" x14ac:dyDescent="0.25">
      <c r="A79" s="1"/>
      <c r="B79" s="1"/>
      <c r="C79" s="7"/>
      <c r="D79" s="7"/>
      <c r="E79" s="7"/>
      <c r="F79" s="7"/>
      <c r="G79" s="7"/>
      <c r="H79" s="12"/>
    </row>
    <row r="80" spans="1:8" x14ac:dyDescent="0.25">
      <c r="A80" s="1"/>
      <c r="B80" s="1"/>
      <c r="C80" s="7"/>
      <c r="D80" s="7"/>
      <c r="E80" s="7"/>
      <c r="F80" s="7"/>
      <c r="G80" s="7"/>
      <c r="H80" s="12"/>
    </row>
    <row r="81" spans="1:8" x14ac:dyDescent="0.25">
      <c r="A81" s="1"/>
      <c r="B81" s="1"/>
      <c r="C81" s="7"/>
      <c r="D81" s="7"/>
      <c r="E81" s="7"/>
      <c r="F81" s="7"/>
      <c r="G81" s="7"/>
      <c r="H81" s="12"/>
    </row>
    <row r="82" spans="1:8" x14ac:dyDescent="0.25">
      <c r="A82" s="1"/>
      <c r="B82" s="1"/>
      <c r="C82" s="7"/>
      <c r="D82" s="7"/>
      <c r="E82" s="7"/>
      <c r="F82" s="7"/>
      <c r="G82" s="7"/>
      <c r="H82" s="12"/>
    </row>
    <row r="83" spans="1:8" x14ac:dyDescent="0.25">
      <c r="A83" s="1"/>
      <c r="B83" s="1"/>
      <c r="C83" s="7"/>
      <c r="D83" s="7"/>
      <c r="E83" s="7"/>
      <c r="F83" s="7"/>
      <c r="G83" s="7"/>
      <c r="H83" s="12"/>
    </row>
    <row r="84" spans="1:8" x14ac:dyDescent="0.25">
      <c r="A84" s="1"/>
      <c r="B84" s="1"/>
      <c r="C84" s="7"/>
      <c r="D84" s="7"/>
      <c r="E84" s="7"/>
      <c r="F84" s="7"/>
      <c r="G84" s="7"/>
      <c r="H84" s="12"/>
    </row>
    <row r="85" spans="1:8" x14ac:dyDescent="0.25">
      <c r="A85" s="1"/>
      <c r="B85" s="1"/>
      <c r="C85" s="7"/>
      <c r="D85" s="7"/>
      <c r="E85" s="7"/>
      <c r="F85" s="7"/>
      <c r="G85" s="7"/>
      <c r="H85" s="12"/>
    </row>
    <row r="86" spans="1:8" x14ac:dyDescent="0.25">
      <c r="A86" s="1"/>
      <c r="B86" s="1"/>
      <c r="C86" s="7"/>
      <c r="D86" s="7"/>
      <c r="E86" s="7"/>
      <c r="F86" s="7"/>
      <c r="G86" s="7"/>
      <c r="H86" s="12"/>
    </row>
    <row r="87" spans="1:8" x14ac:dyDescent="0.25">
      <c r="A87" s="1"/>
      <c r="B87" s="1"/>
      <c r="C87" s="7"/>
      <c r="D87" s="7"/>
      <c r="E87" s="7"/>
      <c r="F87" s="7"/>
      <c r="G87" s="7"/>
      <c r="H87" s="12"/>
    </row>
    <row r="88" spans="1:8" x14ac:dyDescent="0.25">
      <c r="A88" s="1"/>
      <c r="B88" s="1"/>
      <c r="C88" s="7"/>
      <c r="D88" s="7"/>
      <c r="E88" s="7"/>
      <c r="F88" s="7"/>
      <c r="G88" s="7"/>
      <c r="H88" s="12"/>
    </row>
    <row r="89" spans="1:8" x14ac:dyDescent="0.25">
      <c r="A89" s="1"/>
      <c r="B89" s="1"/>
      <c r="C89" s="7"/>
      <c r="D89" s="7"/>
      <c r="E89" s="7"/>
      <c r="F89" s="7"/>
      <c r="G89" s="7"/>
      <c r="H89" s="12"/>
    </row>
    <row r="90" spans="1:8" x14ac:dyDescent="0.25">
      <c r="A90" s="1"/>
      <c r="B90" s="1"/>
      <c r="C90" s="7"/>
      <c r="D90" s="7"/>
      <c r="E90" s="7"/>
      <c r="F90" s="7"/>
      <c r="G90" s="7"/>
      <c r="H90" s="12"/>
    </row>
    <row r="91" spans="1:8" x14ac:dyDescent="0.25">
      <c r="A91" s="1"/>
      <c r="B91" s="1"/>
      <c r="C91" s="7"/>
      <c r="D91" s="7"/>
      <c r="E91" s="7"/>
      <c r="F91" s="7"/>
      <c r="G91" s="7"/>
      <c r="H91" s="12"/>
    </row>
    <row r="92" spans="1:8" x14ac:dyDescent="0.25">
      <c r="A92" s="1"/>
      <c r="B92" s="1"/>
      <c r="C92" s="7"/>
      <c r="D92" s="7"/>
      <c r="E92" s="7"/>
      <c r="F92" s="7"/>
      <c r="G92" s="7"/>
      <c r="H92" s="12"/>
    </row>
    <row r="93" spans="1:8" x14ac:dyDescent="0.25">
      <c r="A93" s="1"/>
      <c r="B93" s="1"/>
      <c r="C93" s="7"/>
      <c r="D93" s="7"/>
      <c r="E93" s="7"/>
      <c r="F93" s="7"/>
      <c r="G93" s="7"/>
      <c r="H93" s="12"/>
    </row>
    <row r="94" spans="1:8" x14ac:dyDescent="0.25">
      <c r="A94" s="1"/>
      <c r="B94" s="1"/>
      <c r="C94" s="7"/>
      <c r="D94" s="7"/>
      <c r="E94" s="7"/>
      <c r="F94" s="7"/>
      <c r="G94" s="7"/>
      <c r="H94" s="12"/>
    </row>
    <row r="95" spans="1:8" x14ac:dyDescent="0.25">
      <c r="A95" s="1"/>
      <c r="B95" s="1"/>
      <c r="C95" s="7"/>
      <c r="D95" s="7"/>
      <c r="E95" s="7"/>
      <c r="F95" s="7"/>
      <c r="G95" s="7"/>
      <c r="H95" s="12"/>
    </row>
    <row r="96" spans="1:8" x14ac:dyDescent="0.25">
      <c r="A96" s="1"/>
      <c r="B96" s="1"/>
      <c r="C96" s="7"/>
      <c r="D96" s="7"/>
      <c r="E96" s="7"/>
      <c r="F96" s="7"/>
      <c r="G96" s="7"/>
      <c r="H96" s="12"/>
    </row>
    <row r="97" spans="1:8" x14ac:dyDescent="0.25">
      <c r="A97" s="1"/>
      <c r="B97" s="1"/>
      <c r="C97" s="7"/>
      <c r="D97" s="7"/>
      <c r="E97" s="7"/>
      <c r="F97" s="7"/>
      <c r="G97" s="7"/>
      <c r="H97" s="12"/>
    </row>
    <row r="98" spans="1:8" x14ac:dyDescent="0.25">
      <c r="A98" s="1"/>
      <c r="B98" s="1"/>
      <c r="C98" s="7"/>
      <c r="D98" s="7"/>
      <c r="E98" s="7"/>
      <c r="F98" s="7"/>
      <c r="G98" s="7"/>
      <c r="H98" s="12"/>
    </row>
    <row r="99" spans="1:8" x14ac:dyDescent="0.25">
      <c r="A99" s="1"/>
      <c r="B99" s="1"/>
      <c r="C99" s="7"/>
      <c r="D99" s="7"/>
      <c r="E99" s="7"/>
      <c r="F99" s="7"/>
      <c r="G99" s="7"/>
      <c r="H99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60399-14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workbookViewId="0">
      <selection activeCell="E8" sqref="E8"/>
    </sheetView>
  </sheetViews>
  <sheetFormatPr defaultRowHeight="15" x14ac:dyDescent="0.25"/>
  <cols>
    <col min="2" max="2" width="43.140625" customWidth="1"/>
    <col min="3" max="3" width="11.85546875" hidden="1" customWidth="1"/>
    <col min="4" max="4" width="11.140625" hidden="1" customWidth="1"/>
    <col min="5" max="5" width="10.42578125" customWidth="1"/>
    <col min="6" max="6" width="10.140625" customWidth="1"/>
    <col min="7" max="7" width="10.42578125" customWidth="1"/>
    <col min="8" max="8" width="11.42578125" customWidth="1"/>
    <col min="9" max="9" width="35.140625" customWidth="1"/>
  </cols>
  <sheetData>
    <row r="2" spans="1:9" x14ac:dyDescent="0.25">
      <c r="A2" s="147" t="s">
        <v>378</v>
      </c>
      <c r="B2" s="147"/>
      <c r="C2" s="147"/>
      <c r="D2" s="147"/>
      <c r="E2" s="147"/>
      <c r="F2" s="147"/>
      <c r="G2" s="147"/>
      <c r="H2" s="147"/>
      <c r="I2" s="147"/>
    </row>
    <row r="3" spans="1:9" x14ac:dyDescent="0.25">
      <c r="A3" s="151" t="s">
        <v>371</v>
      </c>
      <c r="B3" s="152" t="s">
        <v>177</v>
      </c>
      <c r="C3" s="153" t="s">
        <v>1</v>
      </c>
      <c r="D3" s="154" t="s">
        <v>2</v>
      </c>
      <c r="E3" s="153" t="s">
        <v>3</v>
      </c>
      <c r="F3" s="154" t="s">
        <v>4</v>
      </c>
      <c r="G3" s="155" t="s">
        <v>5</v>
      </c>
      <c r="H3" s="154" t="s">
        <v>372</v>
      </c>
      <c r="I3" s="151" t="s">
        <v>377</v>
      </c>
    </row>
    <row r="4" spans="1:9" x14ac:dyDescent="0.25">
      <c r="A4" s="156"/>
      <c r="B4" s="157"/>
      <c r="C4" s="158" t="s">
        <v>376</v>
      </c>
      <c r="D4" s="159" t="s">
        <v>376</v>
      </c>
      <c r="E4" s="158"/>
      <c r="F4" s="159"/>
      <c r="G4" s="160"/>
      <c r="H4" s="159" t="s">
        <v>374</v>
      </c>
      <c r="I4" s="156"/>
    </row>
    <row r="5" spans="1:9" x14ac:dyDescent="0.25">
      <c r="A5" s="161"/>
      <c r="B5" s="162"/>
      <c r="C5" s="163">
        <v>300414</v>
      </c>
      <c r="D5" s="164">
        <v>300414</v>
      </c>
      <c r="E5" s="163">
        <v>2014</v>
      </c>
      <c r="F5" s="164" t="s">
        <v>94</v>
      </c>
      <c r="G5" s="165" t="s">
        <v>9</v>
      </c>
      <c r="H5" s="164" t="s">
        <v>404</v>
      </c>
      <c r="I5" s="161"/>
    </row>
    <row r="6" spans="1:9" x14ac:dyDescent="0.25">
      <c r="A6" s="149"/>
      <c r="B6" s="148"/>
      <c r="C6" s="149"/>
      <c r="D6" s="148"/>
      <c r="E6" s="149"/>
      <c r="F6" s="148"/>
      <c r="G6" s="149"/>
      <c r="H6" s="147"/>
      <c r="I6" s="150"/>
    </row>
    <row r="7" spans="1:9" x14ac:dyDescent="0.25">
      <c r="A7" s="167" t="s">
        <v>484</v>
      </c>
      <c r="B7" s="54" t="s">
        <v>485</v>
      </c>
      <c r="C7" s="53"/>
      <c r="D7" s="53"/>
      <c r="E7" s="53">
        <v>25192</v>
      </c>
      <c r="F7" s="53">
        <v>0</v>
      </c>
      <c r="G7" s="53">
        <f>E7-F7</f>
        <v>25192</v>
      </c>
      <c r="H7" s="53">
        <f>G7</f>
        <v>25192</v>
      </c>
      <c r="I7" s="85" t="s">
        <v>486</v>
      </c>
    </row>
    <row r="8" spans="1:9" x14ac:dyDescent="0.25">
      <c r="A8" s="167" t="s">
        <v>487</v>
      </c>
      <c r="B8" s="54" t="s">
        <v>488</v>
      </c>
      <c r="C8" s="53"/>
      <c r="D8" s="53"/>
      <c r="E8" s="53">
        <v>156839</v>
      </c>
      <c r="F8" s="53">
        <v>155454</v>
      </c>
      <c r="G8" s="53">
        <f t="shared" ref="G8:G42" si="0">E8-F8</f>
        <v>1385</v>
      </c>
      <c r="H8" s="53">
        <f t="shared" ref="H8:H42" si="1">G8</f>
        <v>1385</v>
      </c>
      <c r="I8" s="85" t="s">
        <v>461</v>
      </c>
    </row>
    <row r="9" spans="1:9" x14ac:dyDescent="0.25">
      <c r="A9" s="167" t="s">
        <v>489</v>
      </c>
      <c r="B9" s="54" t="s">
        <v>490</v>
      </c>
      <c r="C9" s="53"/>
      <c r="D9" s="53"/>
      <c r="E9" s="53">
        <v>204903</v>
      </c>
      <c r="F9" s="53">
        <v>0</v>
      </c>
      <c r="G9" s="53">
        <f t="shared" si="0"/>
        <v>204903</v>
      </c>
      <c r="H9" s="53">
        <f t="shared" si="1"/>
        <v>204903</v>
      </c>
      <c r="I9" s="85" t="s">
        <v>486</v>
      </c>
    </row>
    <row r="10" spans="1:9" x14ac:dyDescent="0.25">
      <c r="A10" s="167" t="s">
        <v>491</v>
      </c>
      <c r="B10" s="54" t="s">
        <v>492</v>
      </c>
      <c r="C10" s="53"/>
      <c r="D10" s="53"/>
      <c r="E10" s="53">
        <v>200000</v>
      </c>
      <c r="F10" s="53">
        <v>0</v>
      </c>
      <c r="G10" s="53">
        <f t="shared" si="0"/>
        <v>200000</v>
      </c>
      <c r="H10" s="53">
        <f t="shared" si="1"/>
        <v>200000</v>
      </c>
      <c r="I10" s="85" t="s">
        <v>486</v>
      </c>
    </row>
    <row r="11" spans="1:9" x14ac:dyDescent="0.25">
      <c r="A11" s="167" t="s">
        <v>493</v>
      </c>
      <c r="B11" s="54" t="s">
        <v>494</v>
      </c>
      <c r="C11" s="53"/>
      <c r="D11" s="53"/>
      <c r="E11" s="53">
        <v>9202</v>
      </c>
      <c r="F11" s="53">
        <v>9202</v>
      </c>
      <c r="G11" s="53">
        <f t="shared" si="0"/>
        <v>0</v>
      </c>
      <c r="H11" s="53">
        <f t="shared" si="1"/>
        <v>0</v>
      </c>
      <c r="I11" s="85" t="s">
        <v>461</v>
      </c>
    </row>
    <row r="12" spans="1:9" ht="39" x14ac:dyDescent="0.25">
      <c r="A12" s="167" t="s">
        <v>495</v>
      </c>
      <c r="B12" s="168" t="s">
        <v>496</v>
      </c>
      <c r="C12" s="53"/>
      <c r="D12" s="53"/>
      <c r="E12" s="53">
        <v>192389</v>
      </c>
      <c r="F12" s="53">
        <v>35000</v>
      </c>
      <c r="G12" s="53">
        <f t="shared" si="0"/>
        <v>157389</v>
      </c>
      <c r="H12" s="53">
        <f t="shared" si="1"/>
        <v>157389</v>
      </c>
      <c r="I12" s="85" t="s">
        <v>486</v>
      </c>
    </row>
    <row r="13" spans="1:9" ht="26.25" x14ac:dyDescent="0.25">
      <c r="A13" s="169" t="s">
        <v>178</v>
      </c>
      <c r="B13" s="168" t="s">
        <v>179</v>
      </c>
      <c r="C13" s="53">
        <v>495000</v>
      </c>
      <c r="D13" s="53">
        <v>462639.57</v>
      </c>
      <c r="E13" s="53">
        <v>32360</v>
      </c>
      <c r="F13" s="53">
        <v>0</v>
      </c>
      <c r="G13" s="53">
        <f t="shared" si="0"/>
        <v>32360</v>
      </c>
      <c r="H13" s="53">
        <f t="shared" si="1"/>
        <v>32360</v>
      </c>
      <c r="I13" s="85" t="s">
        <v>486</v>
      </c>
    </row>
    <row r="14" spans="1:9" x14ac:dyDescent="0.25">
      <c r="A14" s="169" t="s">
        <v>180</v>
      </c>
      <c r="B14" s="168" t="s">
        <v>181</v>
      </c>
      <c r="C14" s="53">
        <v>320000</v>
      </c>
      <c r="D14" s="53">
        <v>305977.74</v>
      </c>
      <c r="E14" s="53">
        <v>70668</v>
      </c>
      <c r="F14" s="53">
        <v>56645.919999999998</v>
      </c>
      <c r="G14" s="53">
        <f t="shared" si="0"/>
        <v>14022.080000000002</v>
      </c>
      <c r="H14" s="53">
        <f t="shared" si="1"/>
        <v>14022.080000000002</v>
      </c>
      <c r="I14" s="85" t="s">
        <v>486</v>
      </c>
    </row>
    <row r="15" spans="1:9" ht="30" x14ac:dyDescent="0.25">
      <c r="A15" s="169" t="s">
        <v>182</v>
      </c>
      <c r="B15" s="168" t="s">
        <v>183</v>
      </c>
      <c r="C15" s="53">
        <v>1730000</v>
      </c>
      <c r="D15" s="53">
        <v>1512375.17</v>
      </c>
      <c r="E15" s="53">
        <v>217625</v>
      </c>
      <c r="F15" s="53">
        <v>0</v>
      </c>
      <c r="G15" s="53">
        <f t="shared" si="0"/>
        <v>217625</v>
      </c>
      <c r="H15" s="53">
        <f t="shared" si="1"/>
        <v>217625</v>
      </c>
      <c r="I15" s="170" t="s">
        <v>497</v>
      </c>
    </row>
    <row r="16" spans="1:9" x14ac:dyDescent="0.25">
      <c r="A16" s="167" t="s">
        <v>184</v>
      </c>
      <c r="B16" s="168" t="s">
        <v>185</v>
      </c>
      <c r="C16" s="53">
        <v>875000</v>
      </c>
      <c r="D16" s="53">
        <v>854230.93</v>
      </c>
      <c r="E16" s="53">
        <v>420769</v>
      </c>
      <c r="F16" s="53">
        <v>0</v>
      </c>
      <c r="G16" s="53">
        <f t="shared" si="0"/>
        <v>420769</v>
      </c>
      <c r="H16" s="53">
        <f t="shared" si="1"/>
        <v>420769</v>
      </c>
      <c r="I16" s="85" t="s">
        <v>486</v>
      </c>
    </row>
    <row r="17" spans="1:9" x14ac:dyDescent="0.25">
      <c r="A17" s="169" t="s">
        <v>186</v>
      </c>
      <c r="B17" s="168" t="s">
        <v>187</v>
      </c>
      <c r="C17" s="53">
        <v>306000</v>
      </c>
      <c r="D17" s="53">
        <v>276449.93</v>
      </c>
      <c r="E17" s="53">
        <v>29550</v>
      </c>
      <c r="F17" s="53">
        <v>0</v>
      </c>
      <c r="G17" s="53">
        <f t="shared" si="0"/>
        <v>29550</v>
      </c>
      <c r="H17" s="53">
        <f t="shared" si="1"/>
        <v>29550</v>
      </c>
      <c r="I17" s="85" t="s">
        <v>486</v>
      </c>
    </row>
    <row r="18" spans="1:9" x14ac:dyDescent="0.25">
      <c r="A18" s="169" t="s">
        <v>188</v>
      </c>
      <c r="B18" s="168" t="s">
        <v>498</v>
      </c>
      <c r="C18" s="53">
        <v>9999780</v>
      </c>
      <c r="D18" s="53">
        <v>2577664.2200000002</v>
      </c>
      <c r="E18" s="53">
        <v>17934743</v>
      </c>
      <c r="F18" s="53">
        <v>421536.8</v>
      </c>
      <c r="G18" s="53">
        <f t="shared" si="0"/>
        <v>17513206.199999999</v>
      </c>
      <c r="H18" s="53">
        <f t="shared" si="1"/>
        <v>17513206.199999999</v>
      </c>
      <c r="I18" s="85" t="s">
        <v>499</v>
      </c>
    </row>
    <row r="19" spans="1:9" x14ac:dyDescent="0.25">
      <c r="A19" s="167" t="s">
        <v>189</v>
      </c>
      <c r="B19" s="168" t="s">
        <v>190</v>
      </c>
      <c r="C19" s="53">
        <v>2643125</v>
      </c>
      <c r="D19" s="53">
        <v>2335154.3199999998</v>
      </c>
      <c r="E19" s="53">
        <v>930627</v>
      </c>
      <c r="F19" s="53">
        <v>622489.06000000006</v>
      </c>
      <c r="G19" s="53">
        <f t="shared" si="0"/>
        <v>308137.93999999994</v>
      </c>
      <c r="H19" s="53">
        <f t="shared" si="1"/>
        <v>308137.93999999994</v>
      </c>
      <c r="I19" s="85" t="s">
        <v>486</v>
      </c>
    </row>
    <row r="20" spans="1:9" x14ac:dyDescent="0.25">
      <c r="A20" s="167" t="s">
        <v>191</v>
      </c>
      <c r="B20" s="168" t="s">
        <v>192</v>
      </c>
      <c r="C20" s="53">
        <v>0</v>
      </c>
      <c r="D20" s="53">
        <v>0</v>
      </c>
      <c r="E20" s="53">
        <v>2750000</v>
      </c>
      <c r="F20" s="53">
        <v>0</v>
      </c>
      <c r="G20" s="53">
        <f t="shared" si="0"/>
        <v>2750000</v>
      </c>
      <c r="H20" s="53">
        <f t="shared" si="1"/>
        <v>2750000</v>
      </c>
      <c r="I20" s="85" t="s">
        <v>486</v>
      </c>
    </row>
    <row r="21" spans="1:9" x14ac:dyDescent="0.25">
      <c r="A21" s="167" t="s">
        <v>500</v>
      </c>
      <c r="B21" s="168" t="s">
        <v>501</v>
      </c>
      <c r="C21" s="53"/>
      <c r="D21" s="53"/>
      <c r="E21" s="53">
        <v>106300</v>
      </c>
      <c r="F21" s="53">
        <v>0</v>
      </c>
      <c r="G21" s="53">
        <f t="shared" si="0"/>
        <v>106300</v>
      </c>
      <c r="H21" s="53">
        <f t="shared" si="1"/>
        <v>106300</v>
      </c>
      <c r="I21" s="85" t="s">
        <v>486</v>
      </c>
    </row>
    <row r="22" spans="1:9" x14ac:dyDescent="0.25">
      <c r="A22" s="167" t="s">
        <v>502</v>
      </c>
      <c r="B22" s="168" t="s">
        <v>503</v>
      </c>
      <c r="C22" s="53"/>
      <c r="D22" s="53"/>
      <c r="E22" s="53">
        <v>244677</v>
      </c>
      <c r="F22" s="53">
        <v>0</v>
      </c>
      <c r="G22" s="53">
        <f t="shared" si="0"/>
        <v>244677</v>
      </c>
      <c r="H22" s="53">
        <f t="shared" si="1"/>
        <v>244677</v>
      </c>
      <c r="I22" s="85" t="s">
        <v>486</v>
      </c>
    </row>
    <row r="23" spans="1:9" x14ac:dyDescent="0.25">
      <c r="A23" s="169" t="s">
        <v>193</v>
      </c>
      <c r="B23" s="168" t="s">
        <v>194</v>
      </c>
      <c r="C23" s="53">
        <v>54700</v>
      </c>
      <c r="D23" s="53">
        <v>18203.75</v>
      </c>
      <c r="E23" s="53">
        <v>36496</v>
      </c>
      <c r="F23" s="53">
        <v>0</v>
      </c>
      <c r="G23" s="53">
        <f t="shared" si="0"/>
        <v>36496</v>
      </c>
      <c r="H23" s="53">
        <f t="shared" si="1"/>
        <v>36496</v>
      </c>
      <c r="I23" s="85" t="s">
        <v>486</v>
      </c>
    </row>
    <row r="24" spans="1:9" x14ac:dyDescent="0.25">
      <c r="A24" s="169" t="s">
        <v>195</v>
      </c>
      <c r="B24" s="168" t="s">
        <v>196</v>
      </c>
      <c r="C24" s="53">
        <v>627674</v>
      </c>
      <c r="D24" s="53">
        <v>111708.81</v>
      </c>
      <c r="E24" s="53">
        <v>506759</v>
      </c>
      <c r="F24" s="53">
        <v>-9206.69</v>
      </c>
      <c r="G24" s="53">
        <f t="shared" si="0"/>
        <v>515965.69</v>
      </c>
      <c r="H24" s="53">
        <f t="shared" si="1"/>
        <v>515965.69</v>
      </c>
      <c r="I24" s="85" t="s">
        <v>486</v>
      </c>
    </row>
    <row r="25" spans="1:9" x14ac:dyDescent="0.25">
      <c r="A25" s="167" t="s">
        <v>197</v>
      </c>
      <c r="B25" s="168" t="s">
        <v>198</v>
      </c>
      <c r="C25" s="53">
        <v>567000</v>
      </c>
      <c r="D25" s="53">
        <v>545445.63</v>
      </c>
      <c r="E25" s="53">
        <v>23474</v>
      </c>
      <c r="F25" s="53">
        <v>1920</v>
      </c>
      <c r="G25" s="53">
        <f t="shared" si="0"/>
        <v>21554</v>
      </c>
      <c r="H25" s="53">
        <f t="shared" si="1"/>
        <v>21554</v>
      </c>
      <c r="I25" s="85" t="s">
        <v>486</v>
      </c>
    </row>
    <row r="26" spans="1:9" x14ac:dyDescent="0.25">
      <c r="A26" s="169" t="s">
        <v>199</v>
      </c>
      <c r="B26" s="168" t="s">
        <v>200</v>
      </c>
      <c r="C26" s="53">
        <v>186000</v>
      </c>
      <c r="D26" s="53">
        <v>165824.79999999999</v>
      </c>
      <c r="E26" s="53">
        <v>20175</v>
      </c>
      <c r="F26" s="53">
        <v>0</v>
      </c>
      <c r="G26" s="53">
        <f t="shared" si="0"/>
        <v>20175</v>
      </c>
      <c r="H26" s="53">
        <f t="shared" si="1"/>
        <v>20175</v>
      </c>
      <c r="I26" s="85" t="s">
        <v>486</v>
      </c>
    </row>
    <row r="27" spans="1:9" x14ac:dyDescent="0.25">
      <c r="A27" s="167" t="s">
        <v>201</v>
      </c>
      <c r="B27" s="168" t="s">
        <v>504</v>
      </c>
      <c r="C27" s="53">
        <v>1190000</v>
      </c>
      <c r="D27" s="53">
        <v>32300</v>
      </c>
      <c r="E27" s="53">
        <v>1190000</v>
      </c>
      <c r="F27" s="53">
        <v>32300</v>
      </c>
      <c r="G27" s="53">
        <f t="shared" si="0"/>
        <v>1157700</v>
      </c>
      <c r="H27" s="53">
        <f t="shared" si="1"/>
        <v>1157700</v>
      </c>
      <c r="I27" s="85" t="s">
        <v>486</v>
      </c>
    </row>
    <row r="28" spans="1:9" x14ac:dyDescent="0.25">
      <c r="A28" s="167" t="s">
        <v>202</v>
      </c>
      <c r="B28" s="168" t="s">
        <v>203</v>
      </c>
      <c r="C28" s="53">
        <v>500000</v>
      </c>
      <c r="D28" s="53">
        <v>925119.92</v>
      </c>
      <c r="E28" s="53">
        <v>415499</v>
      </c>
      <c r="F28" s="53">
        <v>340619.19</v>
      </c>
      <c r="G28" s="53">
        <f t="shared" si="0"/>
        <v>74879.81</v>
      </c>
      <c r="H28" s="53">
        <f t="shared" si="1"/>
        <v>74879.81</v>
      </c>
      <c r="I28" s="85" t="s">
        <v>505</v>
      </c>
    </row>
    <row r="29" spans="1:9" ht="26.25" x14ac:dyDescent="0.25">
      <c r="A29" s="169" t="s">
        <v>204</v>
      </c>
      <c r="B29" s="168" t="s">
        <v>205</v>
      </c>
      <c r="C29" s="53">
        <v>2921532</v>
      </c>
      <c r="D29" s="53">
        <v>2767799.36</v>
      </c>
      <c r="E29" s="53">
        <v>42202</v>
      </c>
      <c r="F29" s="53">
        <v>0</v>
      </c>
      <c r="G29" s="53">
        <f t="shared" si="0"/>
        <v>42202</v>
      </c>
      <c r="H29" s="53">
        <f t="shared" si="1"/>
        <v>42202</v>
      </c>
      <c r="I29" s="85" t="s">
        <v>486</v>
      </c>
    </row>
    <row r="30" spans="1:9" x14ac:dyDescent="0.25">
      <c r="A30" s="167" t="s">
        <v>206</v>
      </c>
      <c r="B30" s="168" t="s">
        <v>207</v>
      </c>
      <c r="C30" s="53">
        <v>25200</v>
      </c>
      <c r="D30" s="53">
        <v>31366.83</v>
      </c>
      <c r="E30" s="53">
        <v>-31367</v>
      </c>
      <c r="F30" s="53">
        <v>0</v>
      </c>
      <c r="G30" s="53">
        <f t="shared" si="0"/>
        <v>-31367</v>
      </c>
      <c r="H30" s="53">
        <f t="shared" si="1"/>
        <v>-31367</v>
      </c>
      <c r="I30" s="85" t="s">
        <v>506</v>
      </c>
    </row>
    <row r="31" spans="1:9" ht="26.25" x14ac:dyDescent="0.25">
      <c r="A31" s="167" t="s">
        <v>208</v>
      </c>
      <c r="B31" s="168" t="s">
        <v>507</v>
      </c>
      <c r="C31" s="53">
        <v>550000</v>
      </c>
      <c r="D31" s="53">
        <v>267484.98</v>
      </c>
      <c r="E31" s="53">
        <v>287392</v>
      </c>
      <c r="F31" s="53">
        <v>4847.82</v>
      </c>
      <c r="G31" s="53">
        <f t="shared" si="0"/>
        <v>282544.18</v>
      </c>
      <c r="H31" s="53">
        <f t="shared" si="1"/>
        <v>282544.18</v>
      </c>
      <c r="I31" s="85" t="s">
        <v>486</v>
      </c>
    </row>
    <row r="32" spans="1:9" x14ac:dyDescent="0.25">
      <c r="A32" s="167" t="s">
        <v>209</v>
      </c>
      <c r="B32" s="168" t="s">
        <v>210</v>
      </c>
      <c r="C32" s="53">
        <v>0</v>
      </c>
      <c r="D32" s="53">
        <v>0</v>
      </c>
      <c r="E32" s="53">
        <v>2115600</v>
      </c>
      <c r="F32" s="53">
        <v>0</v>
      </c>
      <c r="G32" s="53">
        <f t="shared" si="0"/>
        <v>2115600</v>
      </c>
      <c r="H32" s="53">
        <f t="shared" si="1"/>
        <v>2115600</v>
      </c>
      <c r="I32" s="85" t="s">
        <v>514</v>
      </c>
    </row>
    <row r="33" spans="1:9" x14ac:dyDescent="0.25">
      <c r="A33" s="167" t="s">
        <v>211</v>
      </c>
      <c r="B33" s="168" t="s">
        <v>212</v>
      </c>
      <c r="C33" s="53">
        <v>0</v>
      </c>
      <c r="D33" s="53">
        <v>187500</v>
      </c>
      <c r="E33" s="53">
        <v>3168750</v>
      </c>
      <c r="F33" s="53">
        <v>187500</v>
      </c>
      <c r="G33" s="53">
        <f t="shared" si="0"/>
        <v>2981250</v>
      </c>
      <c r="H33" s="53">
        <f t="shared" si="1"/>
        <v>2981250</v>
      </c>
      <c r="I33" s="85" t="s">
        <v>486</v>
      </c>
    </row>
    <row r="34" spans="1:9" ht="30" x14ac:dyDescent="0.25">
      <c r="A34" s="167" t="s">
        <v>213</v>
      </c>
      <c r="B34" s="168" t="s">
        <v>214</v>
      </c>
      <c r="C34" s="53">
        <v>0</v>
      </c>
      <c r="D34" s="53">
        <v>0</v>
      </c>
      <c r="E34" s="53">
        <v>2098250</v>
      </c>
      <c r="F34" s="53">
        <v>0</v>
      </c>
      <c r="G34" s="53">
        <f t="shared" si="0"/>
        <v>2098250</v>
      </c>
      <c r="H34" s="53">
        <f t="shared" si="1"/>
        <v>2098250</v>
      </c>
      <c r="I34" s="170" t="s">
        <v>509</v>
      </c>
    </row>
    <row r="35" spans="1:9" x14ac:dyDescent="0.25">
      <c r="A35" s="169" t="s">
        <v>215</v>
      </c>
      <c r="B35" s="168" t="s">
        <v>216</v>
      </c>
      <c r="C35" s="53">
        <v>231282</v>
      </c>
      <c r="D35" s="53">
        <v>213208.32000000001</v>
      </c>
      <c r="E35" s="53">
        <v>18074</v>
      </c>
      <c r="F35" s="53">
        <v>0</v>
      </c>
      <c r="G35" s="53">
        <f t="shared" si="0"/>
        <v>18074</v>
      </c>
      <c r="H35" s="53">
        <f t="shared" si="1"/>
        <v>18074</v>
      </c>
      <c r="I35" s="85" t="s">
        <v>486</v>
      </c>
    </row>
    <row r="36" spans="1:9" x14ac:dyDescent="0.25">
      <c r="A36" s="169" t="s">
        <v>217</v>
      </c>
      <c r="B36" s="168" t="s">
        <v>218</v>
      </c>
      <c r="C36" s="53">
        <v>105000</v>
      </c>
      <c r="D36" s="53">
        <v>94934</v>
      </c>
      <c r="E36" s="53">
        <v>10066</v>
      </c>
      <c r="F36" s="53">
        <v>0</v>
      </c>
      <c r="G36" s="53">
        <f t="shared" si="0"/>
        <v>10066</v>
      </c>
      <c r="H36" s="53">
        <f t="shared" si="1"/>
        <v>10066</v>
      </c>
      <c r="I36" s="85" t="s">
        <v>486</v>
      </c>
    </row>
    <row r="37" spans="1:9" x14ac:dyDescent="0.25">
      <c r="A37" s="167" t="s">
        <v>219</v>
      </c>
      <c r="B37" s="54" t="s">
        <v>220</v>
      </c>
      <c r="C37" s="53">
        <v>153000</v>
      </c>
      <c r="D37" s="53">
        <v>150355.20000000001</v>
      </c>
      <c r="E37" s="53">
        <v>65485</v>
      </c>
      <c r="F37" s="53">
        <v>62839.71</v>
      </c>
      <c r="G37" s="53">
        <f t="shared" si="0"/>
        <v>2645.2900000000009</v>
      </c>
      <c r="H37" s="53">
        <f t="shared" si="1"/>
        <v>2645.2900000000009</v>
      </c>
      <c r="I37" s="85" t="s">
        <v>486</v>
      </c>
    </row>
    <row r="38" spans="1:9" x14ac:dyDescent="0.25">
      <c r="A38" s="167" t="s">
        <v>221</v>
      </c>
      <c r="B38" s="54" t="s">
        <v>222</v>
      </c>
      <c r="C38" s="53">
        <v>0</v>
      </c>
      <c r="D38" s="53">
        <v>0</v>
      </c>
      <c r="E38" s="53">
        <v>153000</v>
      </c>
      <c r="F38" s="53">
        <v>0</v>
      </c>
      <c r="G38" s="53">
        <f t="shared" si="0"/>
        <v>153000</v>
      </c>
      <c r="H38" s="53">
        <f t="shared" si="1"/>
        <v>153000</v>
      </c>
      <c r="I38" s="85" t="s">
        <v>486</v>
      </c>
    </row>
    <row r="39" spans="1:9" x14ac:dyDescent="0.25">
      <c r="A39" s="167" t="s">
        <v>223</v>
      </c>
      <c r="B39" s="54" t="s">
        <v>224</v>
      </c>
      <c r="C39" s="53">
        <v>0</v>
      </c>
      <c r="D39" s="53">
        <v>0</v>
      </c>
      <c r="E39" s="53">
        <v>1850000</v>
      </c>
      <c r="F39" s="53">
        <v>0</v>
      </c>
      <c r="G39" s="53">
        <f t="shared" si="0"/>
        <v>1850000</v>
      </c>
      <c r="H39" s="53">
        <f t="shared" si="1"/>
        <v>1850000</v>
      </c>
      <c r="I39" s="85" t="s">
        <v>486</v>
      </c>
    </row>
    <row r="40" spans="1:9" x14ac:dyDescent="0.25">
      <c r="A40" s="167" t="s">
        <v>225</v>
      </c>
      <c r="B40" s="54" t="s">
        <v>226</v>
      </c>
      <c r="C40" s="53">
        <v>2073160</v>
      </c>
      <c r="D40" s="53">
        <v>1911993.41</v>
      </c>
      <c r="E40" s="53">
        <v>312891</v>
      </c>
      <c r="F40" s="53">
        <v>151724.85</v>
      </c>
      <c r="G40" s="53">
        <f t="shared" si="0"/>
        <v>161166.15</v>
      </c>
      <c r="H40" s="53">
        <f t="shared" si="1"/>
        <v>161166.15</v>
      </c>
      <c r="I40" s="85" t="s">
        <v>486</v>
      </c>
    </row>
    <row r="41" spans="1:9" x14ac:dyDescent="0.25">
      <c r="A41" s="169" t="s">
        <v>227</v>
      </c>
      <c r="B41" s="54" t="s">
        <v>228</v>
      </c>
      <c r="C41" s="53">
        <v>68500</v>
      </c>
      <c r="D41" s="53">
        <v>64110.8</v>
      </c>
      <c r="E41" s="53">
        <v>4389</v>
      </c>
      <c r="F41" s="53">
        <v>0</v>
      </c>
      <c r="G41" s="53">
        <f t="shared" si="0"/>
        <v>4389</v>
      </c>
      <c r="H41" s="53">
        <f t="shared" si="1"/>
        <v>4389</v>
      </c>
      <c r="I41" s="85" t="s">
        <v>486</v>
      </c>
    </row>
    <row r="42" spans="1:9" ht="26.25" x14ac:dyDescent="0.25">
      <c r="A42" s="167" t="s">
        <v>229</v>
      </c>
      <c r="B42" s="168" t="s">
        <v>508</v>
      </c>
      <c r="C42" s="53">
        <v>3070000</v>
      </c>
      <c r="D42" s="53">
        <v>52607.75</v>
      </c>
      <c r="E42" s="53">
        <v>3070000</v>
      </c>
      <c r="F42" s="53">
        <v>52607.75</v>
      </c>
      <c r="G42" s="53">
        <f t="shared" si="0"/>
        <v>3017392.25</v>
      </c>
      <c r="H42" s="53">
        <f t="shared" si="1"/>
        <v>3017392.25</v>
      </c>
      <c r="I42" s="85" t="s">
        <v>486</v>
      </c>
    </row>
    <row r="43" spans="1:9" x14ac:dyDescent="0.25">
      <c r="A43" s="169"/>
      <c r="B43" s="54"/>
      <c r="C43" s="53"/>
      <c r="D43" s="53"/>
      <c r="E43" s="53"/>
      <c r="F43" s="53"/>
      <c r="G43" s="53"/>
      <c r="H43" s="85"/>
      <c r="I43" s="85"/>
    </row>
    <row r="44" spans="1:9" x14ac:dyDescent="0.25">
      <c r="A44" s="54"/>
      <c r="B44" s="54" t="s">
        <v>365</v>
      </c>
      <c r="C44" s="53">
        <v>28691953</v>
      </c>
      <c r="D44" s="53">
        <v>15864455.440000003</v>
      </c>
      <c r="E44" s="53">
        <f>SUM(E7:E42)</f>
        <v>38882979</v>
      </c>
      <c r="F44" s="53">
        <f>SUM(F7:F42)</f>
        <v>2125480.41</v>
      </c>
      <c r="G44" s="53">
        <f t="shared" ref="G44:H44" si="2">SUM(G7:G42)</f>
        <v>36757498.589999996</v>
      </c>
      <c r="H44" s="53">
        <f t="shared" si="2"/>
        <v>36757498.589999996</v>
      </c>
      <c r="I44" s="85"/>
    </row>
    <row r="45" spans="1:9" ht="14.85" customHeight="1" x14ac:dyDescent="0.25">
      <c r="A45" s="148"/>
      <c r="B45" s="148"/>
      <c r="C45" s="148"/>
      <c r="D45" s="148"/>
      <c r="E45" s="148"/>
      <c r="F45" s="148"/>
      <c r="G45" s="148"/>
      <c r="H45" s="147"/>
      <c r="I45" s="14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60399-14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0"/>
  <sheetViews>
    <sheetView workbookViewId="0">
      <selection activeCell="G30" sqref="G30"/>
    </sheetView>
  </sheetViews>
  <sheetFormatPr defaultRowHeight="15" x14ac:dyDescent="0.25"/>
  <cols>
    <col min="2" max="2" width="43.140625" customWidth="1"/>
    <col min="3" max="3" width="11.85546875" hidden="1" customWidth="1"/>
    <col min="4" max="4" width="11.140625" hidden="1" customWidth="1"/>
    <col min="5" max="5" width="10.42578125" customWidth="1"/>
    <col min="6" max="6" width="10.140625" customWidth="1"/>
    <col min="7" max="7" width="10.42578125" customWidth="1"/>
    <col min="8" max="8" width="11.42578125" customWidth="1"/>
    <col min="9" max="9" width="35.140625" customWidth="1"/>
  </cols>
  <sheetData>
    <row r="2" spans="1:9" x14ac:dyDescent="0.25">
      <c r="A2" t="s">
        <v>378</v>
      </c>
    </row>
    <row r="3" spans="1:9" x14ac:dyDescent="0.25">
      <c r="A3" s="25" t="s">
        <v>371</v>
      </c>
      <c r="B3" s="26" t="s">
        <v>230</v>
      </c>
      <c r="C3" s="27" t="s">
        <v>1</v>
      </c>
      <c r="D3" s="28" t="s">
        <v>2</v>
      </c>
      <c r="E3" s="27" t="s">
        <v>3</v>
      </c>
      <c r="F3" s="28" t="s">
        <v>4</v>
      </c>
      <c r="G3" s="29" t="s">
        <v>5</v>
      </c>
      <c r="H3" s="28" t="s">
        <v>372</v>
      </c>
      <c r="I3" s="25" t="s">
        <v>377</v>
      </c>
    </row>
    <row r="4" spans="1:9" ht="14.85" x14ac:dyDescent="0.35">
      <c r="A4" s="30"/>
      <c r="B4" s="31"/>
      <c r="C4" s="32" t="s">
        <v>376</v>
      </c>
      <c r="D4" s="33" t="s">
        <v>376</v>
      </c>
      <c r="E4" s="32"/>
      <c r="F4" s="33"/>
      <c r="G4" s="34"/>
      <c r="H4" s="33" t="s">
        <v>374</v>
      </c>
      <c r="I4" s="30"/>
    </row>
    <row r="5" spans="1:9" x14ac:dyDescent="0.25">
      <c r="A5" s="35"/>
      <c r="B5" s="36"/>
      <c r="C5" s="37">
        <v>300414</v>
      </c>
      <c r="D5" s="38">
        <v>300414</v>
      </c>
      <c r="E5" s="37">
        <v>2014</v>
      </c>
      <c r="F5" s="38" t="s">
        <v>94</v>
      </c>
      <c r="G5" s="39" t="s">
        <v>9</v>
      </c>
      <c r="H5" s="38" t="s">
        <v>375</v>
      </c>
      <c r="I5" s="35"/>
    </row>
    <row r="6" spans="1:9" ht="14.85" x14ac:dyDescent="0.35">
      <c r="A6" s="2"/>
      <c r="B6" s="1"/>
      <c r="C6" s="2"/>
      <c r="D6" s="1"/>
      <c r="E6" s="2"/>
      <c r="F6" s="1"/>
      <c r="G6" s="2"/>
      <c r="I6" s="9"/>
    </row>
    <row r="7" spans="1:9" ht="14.85" customHeight="1" x14ac:dyDescent="0.25">
      <c r="A7" s="21" t="s">
        <v>231</v>
      </c>
      <c r="B7" s="1" t="s">
        <v>232</v>
      </c>
      <c r="C7" s="15">
        <v>2300167</v>
      </c>
      <c r="D7" s="7">
        <v>4187151.82</v>
      </c>
      <c r="E7" s="15">
        <v>-1118511</v>
      </c>
      <c r="F7" s="7">
        <v>335973.93</v>
      </c>
      <c r="G7" s="15">
        <f t="shared" ref="G7:G14" si="0">SUM(E7-F7)</f>
        <v>-1454484.93</v>
      </c>
      <c r="H7" s="12">
        <v>-1118511</v>
      </c>
      <c r="I7" s="10" t="s">
        <v>379</v>
      </c>
    </row>
    <row r="8" spans="1:9" ht="14.85" customHeight="1" x14ac:dyDescent="0.25">
      <c r="A8" s="21" t="s">
        <v>233</v>
      </c>
      <c r="B8" s="1" t="s">
        <v>234</v>
      </c>
      <c r="C8" s="15">
        <v>0</v>
      </c>
      <c r="D8" s="7">
        <v>207500</v>
      </c>
      <c r="E8" s="15">
        <v>207500</v>
      </c>
      <c r="F8" s="7">
        <v>207500</v>
      </c>
      <c r="G8" s="15">
        <f t="shared" si="0"/>
        <v>0</v>
      </c>
      <c r="H8" s="12">
        <v>207500</v>
      </c>
      <c r="I8" s="10" t="s">
        <v>424</v>
      </c>
    </row>
    <row r="9" spans="1:9" ht="14.85" customHeight="1" x14ac:dyDescent="0.25">
      <c r="A9" s="14" t="s">
        <v>235</v>
      </c>
      <c r="B9" s="1" t="s">
        <v>236</v>
      </c>
      <c r="C9" s="15">
        <v>1115404</v>
      </c>
      <c r="D9" s="7">
        <v>1003935.91</v>
      </c>
      <c r="E9" s="15">
        <v>111423</v>
      </c>
      <c r="F9" s="7">
        <v>0</v>
      </c>
      <c r="G9" s="15">
        <f t="shared" si="0"/>
        <v>111423</v>
      </c>
      <c r="H9" s="12">
        <v>111423</v>
      </c>
      <c r="I9" s="10" t="s">
        <v>430</v>
      </c>
    </row>
    <row r="10" spans="1:9" ht="14.85" customHeight="1" x14ac:dyDescent="0.25">
      <c r="A10" s="14" t="s">
        <v>237</v>
      </c>
      <c r="B10" s="1" t="s">
        <v>238</v>
      </c>
      <c r="C10" s="15">
        <v>0</v>
      </c>
      <c r="D10" s="7">
        <v>0</v>
      </c>
      <c r="E10" s="15">
        <v>300000</v>
      </c>
      <c r="F10" s="7">
        <v>0</v>
      </c>
      <c r="G10" s="15">
        <f t="shared" si="0"/>
        <v>300000</v>
      </c>
      <c r="H10" s="12">
        <v>300000</v>
      </c>
      <c r="I10" s="10" t="s">
        <v>425</v>
      </c>
    </row>
    <row r="11" spans="1:9" ht="14.85" customHeight="1" x14ac:dyDescent="0.35">
      <c r="A11" s="14" t="s">
        <v>239</v>
      </c>
      <c r="B11" s="1" t="s">
        <v>240</v>
      </c>
      <c r="C11" s="15">
        <v>500000</v>
      </c>
      <c r="D11" s="7">
        <v>830000</v>
      </c>
      <c r="E11" s="15">
        <v>500000</v>
      </c>
      <c r="F11" s="7">
        <v>415000</v>
      </c>
      <c r="G11" s="15">
        <f t="shared" si="0"/>
        <v>85000</v>
      </c>
      <c r="H11" s="12">
        <v>415000</v>
      </c>
      <c r="I11" s="10" t="s">
        <v>380</v>
      </c>
    </row>
    <row r="12" spans="1:9" ht="14.85" customHeight="1" x14ac:dyDescent="0.35">
      <c r="A12" s="14" t="s">
        <v>241</v>
      </c>
      <c r="B12" s="1" t="s">
        <v>242</v>
      </c>
      <c r="C12" s="15">
        <v>500000</v>
      </c>
      <c r="D12" s="7">
        <v>855500</v>
      </c>
      <c r="E12" s="15">
        <v>500000</v>
      </c>
      <c r="F12" s="7">
        <v>415000</v>
      </c>
      <c r="G12" s="15">
        <f t="shared" si="0"/>
        <v>85000</v>
      </c>
      <c r="H12" s="12">
        <v>415000</v>
      </c>
      <c r="I12" s="10" t="s">
        <v>380</v>
      </c>
    </row>
    <row r="13" spans="1:9" ht="14.85" customHeight="1" x14ac:dyDescent="0.25">
      <c r="A13" s="14" t="s">
        <v>243</v>
      </c>
      <c r="B13" s="1" t="s">
        <v>244</v>
      </c>
      <c r="C13" s="15">
        <v>400000</v>
      </c>
      <c r="D13" s="7">
        <v>0</v>
      </c>
      <c r="E13" s="15">
        <v>400000</v>
      </c>
      <c r="F13" s="7">
        <v>0</v>
      </c>
      <c r="G13" s="15">
        <f t="shared" si="0"/>
        <v>400000</v>
      </c>
      <c r="H13" s="12">
        <v>400000</v>
      </c>
      <c r="I13" s="10" t="s">
        <v>381</v>
      </c>
    </row>
    <row r="14" spans="1:9" ht="14.85" customHeight="1" x14ac:dyDescent="0.25">
      <c r="A14" s="14" t="s">
        <v>245</v>
      </c>
      <c r="B14" s="1" t="s">
        <v>246</v>
      </c>
      <c r="C14" s="15">
        <v>2472239</v>
      </c>
      <c r="D14" s="7">
        <v>182799</v>
      </c>
      <c r="E14" s="15">
        <v>2939992</v>
      </c>
      <c r="F14" s="7">
        <v>0</v>
      </c>
      <c r="G14" s="15">
        <f t="shared" si="0"/>
        <v>2939992</v>
      </c>
      <c r="H14" s="12">
        <v>2939992</v>
      </c>
      <c r="I14" s="10" t="s">
        <v>381</v>
      </c>
    </row>
    <row r="15" spans="1:9" ht="14.85" customHeight="1" x14ac:dyDescent="0.35">
      <c r="A15" s="2"/>
      <c r="B15" s="3"/>
      <c r="C15" s="17"/>
      <c r="D15" s="18"/>
      <c r="E15" s="17"/>
      <c r="F15" s="18"/>
      <c r="G15" s="17"/>
      <c r="H15" s="19"/>
      <c r="I15" s="9"/>
    </row>
    <row r="16" spans="1:9" ht="14.85" customHeight="1" x14ac:dyDescent="0.35">
      <c r="A16" s="4"/>
      <c r="B16" s="5" t="s">
        <v>365</v>
      </c>
      <c r="C16" s="16">
        <f t="shared" ref="C16:H16" si="1">SUM(C7:C15)</f>
        <v>7287810</v>
      </c>
      <c r="D16" s="20">
        <f t="shared" si="1"/>
        <v>7266886.7300000004</v>
      </c>
      <c r="E16" s="16">
        <f t="shared" si="1"/>
        <v>3840404</v>
      </c>
      <c r="F16" s="20">
        <f t="shared" si="1"/>
        <v>1373473.93</v>
      </c>
      <c r="G16" s="16">
        <f t="shared" si="1"/>
        <v>2466930.0700000003</v>
      </c>
      <c r="H16" s="16">
        <f t="shared" si="1"/>
        <v>3670404</v>
      </c>
      <c r="I16" s="11"/>
    </row>
    <row r="17" spans="1:8" ht="14.85" customHeight="1" x14ac:dyDescent="0.35">
      <c r="A17" s="1"/>
      <c r="B17" s="1"/>
      <c r="C17" s="7"/>
      <c r="D17" s="7"/>
      <c r="E17" s="7"/>
      <c r="F17" s="7"/>
      <c r="G17" s="7"/>
      <c r="H17" s="12"/>
    </row>
    <row r="18" spans="1:8" ht="14.85" customHeight="1" x14ac:dyDescent="0.35">
      <c r="A18" s="1"/>
      <c r="B18" s="1"/>
      <c r="C18" s="7"/>
      <c r="D18" s="7"/>
      <c r="E18" s="7"/>
      <c r="F18" s="7"/>
      <c r="G18" s="7"/>
      <c r="H18" s="12"/>
    </row>
    <row r="19" spans="1:8" ht="14.85" customHeight="1" x14ac:dyDescent="0.35">
      <c r="A19" s="1"/>
      <c r="B19" s="1"/>
      <c r="C19" s="7"/>
      <c r="D19" s="7"/>
      <c r="E19" s="7"/>
      <c r="F19" s="7"/>
      <c r="G19" s="7"/>
      <c r="H19" s="12"/>
    </row>
    <row r="20" spans="1:8" ht="14.85" customHeight="1" x14ac:dyDescent="0.35">
      <c r="C20" s="12"/>
      <c r="D20" s="12"/>
      <c r="E20" s="12"/>
      <c r="F20" s="12"/>
      <c r="G20" s="12"/>
      <c r="H20" s="12"/>
    </row>
    <row r="21" spans="1:8" ht="14.85" x14ac:dyDescent="0.35">
      <c r="C21" s="12"/>
      <c r="D21" s="12"/>
      <c r="E21" s="12"/>
      <c r="F21" s="12"/>
      <c r="G21" s="12"/>
      <c r="H21" s="12"/>
    </row>
    <row r="22" spans="1:8" ht="14.85" x14ac:dyDescent="0.35">
      <c r="C22" s="12"/>
      <c r="D22" s="12"/>
      <c r="E22" s="12"/>
      <c r="F22" s="12"/>
      <c r="G22" s="12"/>
      <c r="H22" s="12"/>
    </row>
    <row r="23" spans="1:8" ht="14.85" x14ac:dyDescent="0.35">
      <c r="C23" s="12"/>
      <c r="D23" s="12"/>
      <c r="E23" s="12"/>
      <c r="F23" s="12"/>
      <c r="G23" s="12"/>
      <c r="H23" s="12"/>
    </row>
    <row r="24" spans="1:8" x14ac:dyDescent="0.25">
      <c r="C24" s="12"/>
      <c r="D24" s="12"/>
      <c r="E24" s="12"/>
      <c r="F24" s="12"/>
      <c r="G24" s="12"/>
      <c r="H24" s="12"/>
    </row>
    <row r="25" spans="1:8" x14ac:dyDescent="0.25">
      <c r="C25" s="12"/>
      <c r="D25" s="12"/>
      <c r="E25" s="12"/>
      <c r="F25" s="12"/>
      <c r="G25" s="12"/>
      <c r="H25" s="12"/>
    </row>
    <row r="26" spans="1:8" ht="14.45" x14ac:dyDescent="0.35">
      <c r="C26" s="12"/>
      <c r="D26" s="12"/>
      <c r="E26" s="12"/>
      <c r="F26" s="12"/>
      <c r="G26" s="12"/>
      <c r="H26" s="12"/>
    </row>
    <row r="27" spans="1:8" ht="14.45" x14ac:dyDescent="0.35">
      <c r="C27" s="12"/>
      <c r="D27" s="12"/>
      <c r="E27" s="12"/>
      <c r="F27" s="12"/>
      <c r="G27" s="12"/>
      <c r="H27" s="12"/>
    </row>
    <row r="28" spans="1:8" ht="14.45" x14ac:dyDescent="0.35">
      <c r="C28" s="12"/>
      <c r="D28" s="12"/>
      <c r="E28" s="12"/>
      <c r="F28" s="12"/>
      <c r="G28" s="12"/>
      <c r="H28" s="12"/>
    </row>
    <row r="29" spans="1:8" ht="14.45" x14ac:dyDescent="0.35">
      <c r="C29" s="12"/>
      <c r="D29" s="12"/>
      <c r="E29" s="12"/>
      <c r="F29" s="12"/>
      <c r="G29" s="12"/>
      <c r="H29" s="12"/>
    </row>
    <row r="30" spans="1:8" ht="14.45" x14ac:dyDescent="0.35">
      <c r="C30" s="12"/>
      <c r="D30" s="12"/>
      <c r="E30" s="12"/>
      <c r="F30" s="12"/>
      <c r="G30" s="12"/>
      <c r="H30" s="12"/>
    </row>
    <row r="31" spans="1:8" ht="14.45" x14ac:dyDescent="0.35">
      <c r="C31" s="12"/>
      <c r="D31" s="12"/>
      <c r="E31" s="12"/>
      <c r="F31" s="12"/>
      <c r="G31" s="12"/>
      <c r="H31" s="12"/>
    </row>
    <row r="32" spans="1:8" ht="14.45" x14ac:dyDescent="0.35">
      <c r="C32" s="12"/>
      <c r="D32" s="12"/>
      <c r="E32" s="12"/>
      <c r="F32" s="12"/>
      <c r="G32" s="12"/>
      <c r="H32" s="12"/>
    </row>
    <row r="33" spans="3:8" ht="14.45" x14ac:dyDescent="0.35">
      <c r="C33" s="12"/>
      <c r="D33" s="12"/>
      <c r="E33" s="12"/>
      <c r="F33" s="12"/>
      <c r="G33" s="12"/>
      <c r="H33" s="12"/>
    </row>
    <row r="34" spans="3:8" ht="14.45" x14ac:dyDescent="0.35">
      <c r="C34" s="12"/>
      <c r="D34" s="12"/>
      <c r="E34" s="12"/>
      <c r="F34" s="12"/>
      <c r="G34" s="12"/>
      <c r="H34" s="12"/>
    </row>
    <row r="35" spans="3:8" ht="14.45" x14ac:dyDescent="0.35">
      <c r="C35" s="12"/>
      <c r="D35" s="12"/>
      <c r="E35" s="12"/>
      <c r="F35" s="12"/>
      <c r="G35" s="12"/>
      <c r="H35" s="12"/>
    </row>
    <row r="36" spans="3:8" ht="14.45" x14ac:dyDescent="0.35">
      <c r="C36" s="12"/>
      <c r="D36" s="12"/>
      <c r="E36" s="12"/>
      <c r="F36" s="12"/>
      <c r="G36" s="12"/>
      <c r="H36" s="12"/>
    </row>
    <row r="37" spans="3:8" ht="14.45" x14ac:dyDescent="0.35">
      <c r="C37" s="12"/>
      <c r="D37" s="12"/>
      <c r="E37" s="12"/>
      <c r="F37" s="12"/>
      <c r="G37" s="12"/>
      <c r="H37" s="12"/>
    </row>
    <row r="38" spans="3:8" ht="14.45" x14ac:dyDescent="0.35">
      <c r="C38" s="12"/>
      <c r="D38" s="12"/>
      <c r="E38" s="12"/>
      <c r="F38" s="12"/>
      <c r="G38" s="12"/>
      <c r="H38" s="12"/>
    </row>
    <row r="39" spans="3:8" ht="14.45" x14ac:dyDescent="0.35">
      <c r="C39" s="12"/>
      <c r="D39" s="12"/>
      <c r="E39" s="12"/>
      <c r="F39" s="12"/>
      <c r="G39" s="12"/>
      <c r="H39" s="12"/>
    </row>
    <row r="40" spans="3:8" ht="14.45" x14ac:dyDescent="0.35">
      <c r="C40" s="12"/>
      <c r="D40" s="12"/>
      <c r="E40" s="12"/>
      <c r="F40" s="12"/>
      <c r="G40" s="12"/>
      <c r="H40" s="12"/>
    </row>
    <row r="41" spans="3:8" ht="14.45" x14ac:dyDescent="0.35">
      <c r="C41" s="12"/>
      <c r="D41" s="12"/>
      <c r="E41" s="12"/>
      <c r="F41" s="12"/>
      <c r="G41" s="12"/>
      <c r="H41" s="12"/>
    </row>
    <row r="42" spans="3:8" ht="14.45" x14ac:dyDescent="0.35">
      <c r="C42" s="12"/>
      <c r="D42" s="12"/>
      <c r="E42" s="12"/>
      <c r="F42" s="12"/>
      <c r="G42" s="12"/>
      <c r="H42" s="12"/>
    </row>
    <row r="43" spans="3:8" ht="14.45" x14ac:dyDescent="0.35">
      <c r="C43" s="12"/>
      <c r="D43" s="12"/>
      <c r="E43" s="12"/>
      <c r="F43" s="12"/>
      <c r="G43" s="12"/>
      <c r="H43" s="12"/>
    </row>
    <row r="44" spans="3:8" x14ac:dyDescent="0.25">
      <c r="C44" s="12"/>
      <c r="D44" s="12"/>
      <c r="E44" s="12"/>
      <c r="F44" s="12"/>
      <c r="G44" s="12"/>
      <c r="H44" s="12"/>
    </row>
    <row r="45" spans="3:8" x14ac:dyDescent="0.25">
      <c r="C45" s="12"/>
      <c r="D45" s="12"/>
      <c r="E45" s="12"/>
      <c r="F45" s="12"/>
      <c r="G45" s="12"/>
      <c r="H45" s="12"/>
    </row>
    <row r="46" spans="3:8" x14ac:dyDescent="0.25">
      <c r="C46" s="12"/>
      <c r="D46" s="12"/>
      <c r="E46" s="12"/>
      <c r="F46" s="12"/>
      <c r="G46" s="12"/>
      <c r="H46" s="12"/>
    </row>
    <row r="47" spans="3:8" x14ac:dyDescent="0.25">
      <c r="C47" s="12"/>
      <c r="D47" s="12"/>
      <c r="E47" s="12"/>
      <c r="F47" s="12"/>
      <c r="G47" s="12"/>
      <c r="H47" s="12"/>
    </row>
    <row r="48" spans="3:8" x14ac:dyDescent="0.25">
      <c r="C48" s="12"/>
      <c r="D48" s="12"/>
      <c r="E48" s="12"/>
      <c r="F48" s="12"/>
      <c r="G48" s="12"/>
      <c r="H48" s="12"/>
    </row>
    <row r="49" spans="3:8" x14ac:dyDescent="0.25">
      <c r="C49" s="12"/>
      <c r="D49" s="12"/>
      <c r="E49" s="12"/>
      <c r="F49" s="12"/>
      <c r="G49" s="12"/>
      <c r="H49" s="12"/>
    </row>
    <row r="50" spans="3:8" x14ac:dyDescent="0.25">
      <c r="C50" s="12"/>
      <c r="D50" s="12"/>
      <c r="E50" s="12"/>
      <c r="F50" s="12"/>
      <c r="G50" s="12"/>
      <c r="H50" s="12"/>
    </row>
    <row r="51" spans="3:8" x14ac:dyDescent="0.25">
      <c r="C51" s="12"/>
      <c r="D51" s="12"/>
      <c r="E51" s="12"/>
      <c r="F51" s="12"/>
      <c r="G51" s="12"/>
      <c r="H51" s="12"/>
    </row>
    <row r="52" spans="3:8" x14ac:dyDescent="0.25">
      <c r="C52" s="12"/>
      <c r="D52" s="12"/>
      <c r="E52" s="12"/>
      <c r="F52" s="12"/>
      <c r="G52" s="12"/>
      <c r="H52" s="12"/>
    </row>
    <row r="53" spans="3:8" x14ac:dyDescent="0.25">
      <c r="C53" s="12"/>
      <c r="D53" s="12"/>
      <c r="E53" s="12"/>
      <c r="F53" s="12"/>
      <c r="G53" s="12"/>
      <c r="H53" s="12"/>
    </row>
    <row r="54" spans="3:8" x14ac:dyDescent="0.25">
      <c r="C54" s="12"/>
      <c r="D54" s="12"/>
      <c r="E54" s="12"/>
      <c r="F54" s="12"/>
      <c r="G54" s="12"/>
      <c r="H54" s="12"/>
    </row>
    <row r="55" spans="3:8" x14ac:dyDescent="0.25">
      <c r="C55" s="12"/>
      <c r="D55" s="12"/>
      <c r="E55" s="12"/>
      <c r="F55" s="12"/>
      <c r="G55" s="12"/>
      <c r="H55" s="12"/>
    </row>
    <row r="56" spans="3:8" x14ac:dyDescent="0.25">
      <c r="C56" s="12"/>
      <c r="D56" s="12"/>
      <c r="E56" s="12"/>
      <c r="F56" s="12"/>
      <c r="G56" s="12"/>
      <c r="H56" s="12"/>
    </row>
    <row r="57" spans="3:8" x14ac:dyDescent="0.25">
      <c r="C57" s="12"/>
      <c r="D57" s="12"/>
      <c r="E57" s="12"/>
      <c r="F57" s="12"/>
      <c r="G57" s="12"/>
      <c r="H57" s="12"/>
    </row>
    <row r="58" spans="3:8" x14ac:dyDescent="0.25">
      <c r="C58" s="12"/>
      <c r="D58" s="12"/>
      <c r="E58" s="12"/>
      <c r="F58" s="12"/>
      <c r="G58" s="12"/>
      <c r="H58" s="12"/>
    </row>
    <row r="59" spans="3:8" x14ac:dyDescent="0.25">
      <c r="C59" s="12"/>
      <c r="D59" s="12"/>
      <c r="E59" s="12"/>
      <c r="F59" s="12"/>
      <c r="G59" s="12"/>
      <c r="H59" s="12"/>
    </row>
    <row r="60" spans="3:8" x14ac:dyDescent="0.25">
      <c r="C60" s="12"/>
      <c r="D60" s="12"/>
      <c r="E60" s="12"/>
      <c r="F60" s="12"/>
      <c r="G60" s="12"/>
      <c r="H60" s="12"/>
    </row>
    <row r="61" spans="3:8" x14ac:dyDescent="0.25">
      <c r="C61" s="12"/>
      <c r="D61" s="12"/>
      <c r="E61" s="12"/>
      <c r="F61" s="12"/>
      <c r="G61" s="12"/>
      <c r="H61" s="12"/>
    </row>
    <row r="62" spans="3:8" x14ac:dyDescent="0.25">
      <c r="C62" s="12"/>
      <c r="D62" s="12"/>
      <c r="E62" s="12"/>
      <c r="F62" s="12"/>
      <c r="G62" s="12"/>
      <c r="H62" s="12"/>
    </row>
    <row r="63" spans="3:8" x14ac:dyDescent="0.25">
      <c r="C63" s="12"/>
      <c r="D63" s="12"/>
      <c r="E63" s="12"/>
      <c r="F63" s="12"/>
      <c r="G63" s="12"/>
      <c r="H63" s="12"/>
    </row>
    <row r="64" spans="3:8" x14ac:dyDescent="0.25">
      <c r="C64" s="12"/>
      <c r="D64" s="12"/>
      <c r="E64" s="12"/>
      <c r="F64" s="12"/>
      <c r="G64" s="12"/>
      <c r="H64" s="12"/>
    </row>
    <row r="65" spans="3:8" x14ac:dyDescent="0.25">
      <c r="C65" s="12"/>
      <c r="D65" s="12"/>
      <c r="E65" s="12"/>
      <c r="F65" s="12"/>
      <c r="G65" s="12"/>
      <c r="H65" s="12"/>
    </row>
    <row r="66" spans="3:8" x14ac:dyDescent="0.25">
      <c r="C66" s="12"/>
      <c r="D66" s="12"/>
      <c r="E66" s="12"/>
      <c r="F66" s="12"/>
      <c r="G66" s="12"/>
      <c r="H66" s="12"/>
    </row>
    <row r="67" spans="3:8" x14ac:dyDescent="0.25">
      <c r="C67" s="12"/>
      <c r="D67" s="12"/>
      <c r="E67" s="12"/>
      <c r="F67" s="12"/>
      <c r="G67" s="12"/>
      <c r="H67" s="12"/>
    </row>
    <row r="68" spans="3:8" x14ac:dyDescent="0.25">
      <c r="C68" s="12"/>
      <c r="D68" s="12"/>
      <c r="E68" s="12"/>
      <c r="F68" s="12"/>
      <c r="G68" s="12"/>
      <c r="H68" s="12"/>
    </row>
    <row r="69" spans="3:8" x14ac:dyDescent="0.25">
      <c r="C69" s="12"/>
      <c r="D69" s="12"/>
      <c r="E69" s="12"/>
      <c r="F69" s="12"/>
      <c r="G69" s="12"/>
      <c r="H69" s="12"/>
    </row>
    <row r="70" spans="3:8" x14ac:dyDescent="0.25">
      <c r="C70" s="12"/>
      <c r="D70" s="12"/>
      <c r="E70" s="12"/>
      <c r="F70" s="12"/>
      <c r="G70" s="12"/>
      <c r="H70" s="12"/>
    </row>
    <row r="71" spans="3:8" x14ac:dyDescent="0.25">
      <c r="C71" s="12"/>
      <c r="D71" s="12"/>
      <c r="E71" s="12"/>
      <c r="F71" s="12"/>
      <c r="G71" s="12"/>
      <c r="H71" s="12"/>
    </row>
    <row r="72" spans="3:8" x14ac:dyDescent="0.25">
      <c r="C72" s="12"/>
      <c r="D72" s="12"/>
      <c r="E72" s="12"/>
      <c r="F72" s="12"/>
      <c r="G72" s="12"/>
      <c r="H72" s="12"/>
    </row>
    <row r="73" spans="3:8" x14ac:dyDescent="0.25">
      <c r="C73" s="12"/>
      <c r="D73" s="12"/>
      <c r="E73" s="12"/>
      <c r="F73" s="12"/>
      <c r="G73" s="12"/>
      <c r="H73" s="12"/>
    </row>
    <row r="74" spans="3:8" x14ac:dyDescent="0.25">
      <c r="C74" s="12"/>
      <c r="D74" s="12"/>
      <c r="E74" s="12"/>
      <c r="F74" s="12"/>
      <c r="G74" s="12"/>
      <c r="H74" s="12"/>
    </row>
    <row r="75" spans="3:8" x14ac:dyDescent="0.25">
      <c r="C75" s="12"/>
      <c r="D75" s="12"/>
      <c r="E75" s="12"/>
      <c r="F75" s="12"/>
      <c r="G75" s="12"/>
      <c r="H75" s="12"/>
    </row>
    <row r="76" spans="3:8" x14ac:dyDescent="0.25">
      <c r="C76" s="12"/>
      <c r="D76" s="12"/>
      <c r="E76" s="12"/>
      <c r="F76" s="12"/>
      <c r="G76" s="12"/>
      <c r="H76" s="12"/>
    </row>
    <row r="77" spans="3:8" x14ac:dyDescent="0.25">
      <c r="C77" s="12"/>
      <c r="D77" s="12"/>
      <c r="E77" s="12"/>
      <c r="F77" s="12"/>
      <c r="G77" s="12"/>
      <c r="H77" s="12"/>
    </row>
    <row r="78" spans="3:8" x14ac:dyDescent="0.25">
      <c r="C78" s="12"/>
      <c r="D78" s="12"/>
      <c r="E78" s="12"/>
      <c r="F78" s="12"/>
      <c r="G78" s="12"/>
      <c r="H78" s="12"/>
    </row>
    <row r="79" spans="3:8" x14ac:dyDescent="0.25">
      <c r="C79" s="12"/>
      <c r="D79" s="12"/>
      <c r="E79" s="12"/>
      <c r="F79" s="12"/>
      <c r="G79" s="12"/>
      <c r="H79" s="12"/>
    </row>
    <row r="80" spans="3:8" x14ac:dyDescent="0.25">
      <c r="C80" s="12"/>
      <c r="D80" s="12"/>
      <c r="E80" s="12"/>
      <c r="F80" s="12"/>
      <c r="G80" s="12"/>
      <c r="H80" s="12"/>
    </row>
    <row r="81" spans="3:8" x14ac:dyDescent="0.25">
      <c r="C81" s="12"/>
      <c r="D81" s="12"/>
      <c r="E81" s="12"/>
      <c r="F81" s="12"/>
      <c r="G81" s="12"/>
      <c r="H81" s="12"/>
    </row>
    <row r="82" spans="3:8" x14ac:dyDescent="0.25">
      <c r="C82" s="12"/>
      <c r="D82" s="12"/>
      <c r="E82" s="12"/>
      <c r="F82" s="12"/>
      <c r="G82" s="12"/>
      <c r="H82" s="12"/>
    </row>
    <row r="83" spans="3:8" x14ac:dyDescent="0.25">
      <c r="C83" s="12"/>
      <c r="D83" s="12"/>
      <c r="E83" s="12"/>
      <c r="F83" s="12"/>
      <c r="G83" s="12"/>
      <c r="H83" s="12"/>
    </row>
    <row r="84" spans="3:8" x14ac:dyDescent="0.25">
      <c r="C84" s="12"/>
      <c r="D84" s="12"/>
      <c r="E84" s="12"/>
      <c r="F84" s="12"/>
      <c r="G84" s="12"/>
      <c r="H84" s="12"/>
    </row>
    <row r="85" spans="3:8" x14ac:dyDescent="0.25">
      <c r="C85" s="12"/>
      <c r="D85" s="12"/>
      <c r="E85" s="12"/>
      <c r="F85" s="12"/>
      <c r="G85" s="12"/>
      <c r="H85" s="12"/>
    </row>
    <row r="86" spans="3:8" x14ac:dyDescent="0.25">
      <c r="C86" s="12"/>
      <c r="D86" s="12"/>
      <c r="E86" s="12"/>
      <c r="F86" s="12"/>
      <c r="G86" s="12"/>
      <c r="H86" s="12"/>
    </row>
    <row r="87" spans="3:8" x14ac:dyDescent="0.25">
      <c r="C87" s="12"/>
      <c r="D87" s="12"/>
      <c r="E87" s="12"/>
      <c r="F87" s="12"/>
      <c r="G87" s="12"/>
      <c r="H87" s="12"/>
    </row>
    <row r="88" spans="3:8" x14ac:dyDescent="0.25">
      <c r="C88" s="12"/>
      <c r="D88" s="12"/>
      <c r="E88" s="12"/>
      <c r="F88" s="12"/>
      <c r="G88" s="12"/>
      <c r="H88" s="12"/>
    </row>
    <row r="89" spans="3:8" x14ac:dyDescent="0.25">
      <c r="C89" s="12"/>
      <c r="D89" s="12"/>
      <c r="E89" s="12"/>
      <c r="F89" s="12"/>
      <c r="G89" s="12"/>
      <c r="H89" s="12"/>
    </row>
    <row r="90" spans="3:8" x14ac:dyDescent="0.25">
      <c r="C90" s="12"/>
      <c r="D90" s="12"/>
      <c r="E90" s="12"/>
      <c r="F90" s="12"/>
      <c r="G90" s="12"/>
      <c r="H90" s="12"/>
    </row>
    <row r="91" spans="3:8" x14ac:dyDescent="0.25">
      <c r="C91" s="12"/>
      <c r="D91" s="12"/>
      <c r="E91" s="12"/>
      <c r="F91" s="12"/>
      <c r="G91" s="12"/>
      <c r="H91" s="12"/>
    </row>
    <row r="92" spans="3:8" x14ac:dyDescent="0.25">
      <c r="C92" s="12"/>
      <c r="D92" s="12"/>
      <c r="E92" s="12"/>
      <c r="F92" s="12"/>
      <c r="G92" s="12"/>
      <c r="H92" s="12"/>
    </row>
    <row r="93" spans="3:8" x14ac:dyDescent="0.25">
      <c r="C93" s="12"/>
      <c r="D93" s="12"/>
      <c r="E93" s="12"/>
      <c r="F93" s="12"/>
      <c r="G93" s="12"/>
      <c r="H93" s="12"/>
    </row>
    <row r="94" spans="3:8" x14ac:dyDescent="0.25">
      <c r="C94" s="12"/>
      <c r="D94" s="12"/>
      <c r="E94" s="12"/>
      <c r="F94" s="12"/>
      <c r="G94" s="12"/>
      <c r="H94" s="12"/>
    </row>
    <row r="95" spans="3:8" x14ac:dyDescent="0.25">
      <c r="C95" s="12"/>
      <c r="D95" s="12"/>
      <c r="E95" s="12"/>
      <c r="F95" s="12"/>
      <c r="G95" s="12"/>
      <c r="H95" s="12"/>
    </row>
    <row r="96" spans="3:8" x14ac:dyDescent="0.25">
      <c r="C96" s="12"/>
      <c r="D96" s="12"/>
      <c r="E96" s="12"/>
      <c r="F96" s="12"/>
      <c r="G96" s="12"/>
      <c r="H96" s="12"/>
    </row>
    <row r="97" spans="3:8" x14ac:dyDescent="0.25">
      <c r="C97" s="12"/>
      <c r="D97" s="12"/>
      <c r="E97" s="12"/>
      <c r="F97" s="12"/>
      <c r="G97" s="12"/>
      <c r="H97" s="12"/>
    </row>
    <row r="98" spans="3:8" x14ac:dyDescent="0.25">
      <c r="C98" s="12"/>
      <c r="D98" s="12"/>
      <c r="E98" s="12"/>
      <c r="F98" s="12"/>
      <c r="G98" s="12"/>
      <c r="H98" s="12"/>
    </row>
    <row r="99" spans="3:8" x14ac:dyDescent="0.25">
      <c r="C99" s="12"/>
      <c r="D99" s="12"/>
      <c r="E99" s="12"/>
      <c r="F99" s="12"/>
      <c r="G99" s="12"/>
      <c r="H99" s="12"/>
    </row>
    <row r="100" spans="3:8" x14ac:dyDescent="0.25">
      <c r="C100" s="12"/>
      <c r="D100" s="12"/>
      <c r="E100" s="12"/>
      <c r="F100" s="12"/>
      <c r="G100" s="12"/>
      <c r="H100" s="12"/>
    </row>
    <row r="101" spans="3:8" x14ac:dyDescent="0.25">
      <c r="C101" s="12"/>
      <c r="D101" s="12"/>
      <c r="E101" s="12"/>
      <c r="F101" s="12"/>
      <c r="G101" s="12"/>
      <c r="H101" s="12"/>
    </row>
    <row r="102" spans="3:8" x14ac:dyDescent="0.25">
      <c r="C102" s="12"/>
      <c r="D102" s="12"/>
      <c r="E102" s="12"/>
      <c r="F102" s="12"/>
      <c r="G102" s="12"/>
      <c r="H102" s="12"/>
    </row>
    <row r="103" spans="3:8" x14ac:dyDescent="0.25">
      <c r="C103" s="12"/>
      <c r="D103" s="12"/>
      <c r="E103" s="12"/>
      <c r="F103" s="12"/>
      <c r="G103" s="12"/>
      <c r="H103" s="12"/>
    </row>
    <row r="104" spans="3:8" x14ac:dyDescent="0.25">
      <c r="C104" s="12"/>
      <c r="D104" s="12"/>
      <c r="E104" s="12"/>
      <c r="F104" s="12"/>
      <c r="G104" s="12"/>
      <c r="H104" s="12"/>
    </row>
    <row r="105" spans="3:8" x14ac:dyDescent="0.25">
      <c r="C105" s="12"/>
      <c r="D105" s="12"/>
      <c r="E105" s="12"/>
      <c r="F105" s="12"/>
      <c r="G105" s="12"/>
      <c r="H105" s="12"/>
    </row>
    <row r="106" spans="3:8" x14ac:dyDescent="0.25">
      <c r="C106" s="12"/>
      <c r="D106" s="12"/>
      <c r="E106" s="12"/>
      <c r="F106" s="12"/>
      <c r="G106" s="12"/>
      <c r="H106" s="12"/>
    </row>
    <row r="107" spans="3:8" x14ac:dyDescent="0.25">
      <c r="C107" s="12"/>
      <c r="D107" s="12"/>
      <c r="E107" s="12"/>
      <c r="F107" s="12"/>
      <c r="G107" s="12"/>
      <c r="H107" s="12"/>
    </row>
    <row r="108" spans="3:8" x14ac:dyDescent="0.25">
      <c r="C108" s="12"/>
      <c r="D108" s="12"/>
      <c r="E108" s="12"/>
      <c r="F108" s="12"/>
      <c r="G108" s="12"/>
      <c r="H108" s="12"/>
    </row>
    <row r="109" spans="3:8" x14ac:dyDescent="0.25">
      <c r="C109" s="12"/>
      <c r="D109" s="12"/>
      <c r="E109" s="12"/>
      <c r="F109" s="12"/>
      <c r="G109" s="12"/>
      <c r="H109" s="12"/>
    </row>
    <row r="110" spans="3:8" x14ac:dyDescent="0.25">
      <c r="C110" s="12"/>
      <c r="D110" s="12"/>
      <c r="E110" s="12"/>
      <c r="F110" s="12"/>
      <c r="G110" s="12"/>
      <c r="H110" s="12"/>
    </row>
    <row r="111" spans="3:8" x14ac:dyDescent="0.25">
      <c r="C111" s="12"/>
      <c r="D111" s="12"/>
      <c r="E111" s="12"/>
      <c r="F111" s="12"/>
      <c r="G111" s="12"/>
      <c r="H111" s="12"/>
    </row>
    <row r="112" spans="3:8" x14ac:dyDescent="0.25">
      <c r="C112" s="12"/>
      <c r="D112" s="12"/>
      <c r="E112" s="12"/>
      <c r="F112" s="12"/>
      <c r="G112" s="12"/>
      <c r="H112" s="12"/>
    </row>
    <row r="113" spans="3:8" x14ac:dyDescent="0.25">
      <c r="C113" s="12"/>
      <c r="D113" s="12"/>
      <c r="E113" s="12"/>
      <c r="F113" s="12"/>
      <c r="G113" s="12"/>
      <c r="H113" s="12"/>
    </row>
    <row r="114" spans="3:8" x14ac:dyDescent="0.25">
      <c r="C114" s="12"/>
      <c r="D114" s="12"/>
      <c r="E114" s="12"/>
      <c r="F114" s="12"/>
      <c r="G114" s="12"/>
      <c r="H114" s="12"/>
    </row>
    <row r="115" spans="3:8" x14ac:dyDescent="0.25">
      <c r="C115" s="12"/>
      <c r="D115" s="12"/>
      <c r="E115" s="12"/>
      <c r="F115" s="12"/>
      <c r="G115" s="12"/>
      <c r="H115" s="12"/>
    </row>
    <row r="116" spans="3:8" x14ac:dyDescent="0.25">
      <c r="C116" s="12"/>
      <c r="D116" s="12"/>
      <c r="E116" s="12"/>
      <c r="F116" s="12"/>
      <c r="G116" s="12"/>
      <c r="H116" s="12"/>
    </row>
    <row r="117" spans="3:8" x14ac:dyDescent="0.25">
      <c r="C117" s="12"/>
      <c r="D117" s="12"/>
      <c r="E117" s="12"/>
      <c r="F117" s="12"/>
      <c r="G117" s="12"/>
      <c r="H117" s="12"/>
    </row>
    <row r="118" spans="3:8" x14ac:dyDescent="0.25">
      <c r="C118" s="12"/>
      <c r="D118" s="12"/>
      <c r="E118" s="12"/>
      <c r="F118" s="12"/>
      <c r="G118" s="12"/>
      <c r="H118" s="12"/>
    </row>
    <row r="119" spans="3:8" x14ac:dyDescent="0.25">
      <c r="C119" s="12"/>
      <c r="D119" s="12"/>
      <c r="E119" s="12"/>
      <c r="F119" s="12"/>
      <c r="G119" s="12"/>
      <c r="H119" s="12"/>
    </row>
    <row r="120" spans="3:8" x14ac:dyDescent="0.25">
      <c r="C120" s="12"/>
      <c r="D120" s="12"/>
      <c r="E120" s="12"/>
      <c r="F120" s="12"/>
      <c r="G120" s="12"/>
      <c r="H120" s="12"/>
    </row>
    <row r="121" spans="3:8" x14ac:dyDescent="0.25">
      <c r="C121" s="12"/>
      <c r="D121" s="12"/>
      <c r="E121" s="12"/>
      <c r="F121" s="12"/>
      <c r="G121" s="12"/>
      <c r="H121" s="12"/>
    </row>
    <row r="122" spans="3:8" x14ac:dyDescent="0.25">
      <c r="C122" s="12"/>
      <c r="D122" s="12"/>
      <c r="E122" s="12"/>
      <c r="F122" s="12"/>
      <c r="G122" s="12"/>
      <c r="H122" s="12"/>
    </row>
    <row r="123" spans="3:8" x14ac:dyDescent="0.25">
      <c r="C123" s="12"/>
      <c r="D123" s="12"/>
      <c r="E123" s="12"/>
      <c r="F123" s="12"/>
      <c r="G123" s="12"/>
      <c r="H123" s="12"/>
    </row>
    <row r="124" spans="3:8" x14ac:dyDescent="0.25">
      <c r="C124" s="12"/>
      <c r="D124" s="12"/>
      <c r="E124" s="12"/>
      <c r="F124" s="12"/>
      <c r="G124" s="12"/>
      <c r="H124" s="12"/>
    </row>
    <row r="125" spans="3:8" x14ac:dyDescent="0.25">
      <c r="C125" s="12"/>
      <c r="D125" s="12"/>
      <c r="E125" s="12"/>
      <c r="F125" s="12"/>
      <c r="G125" s="12"/>
      <c r="H125" s="12"/>
    </row>
    <row r="126" spans="3:8" x14ac:dyDescent="0.25">
      <c r="C126" s="12"/>
      <c r="D126" s="12"/>
      <c r="E126" s="12"/>
      <c r="F126" s="12"/>
      <c r="G126" s="12"/>
      <c r="H126" s="12"/>
    </row>
    <row r="127" spans="3:8" x14ac:dyDescent="0.25">
      <c r="C127" s="12"/>
      <c r="D127" s="12"/>
      <c r="E127" s="12"/>
      <c r="F127" s="12"/>
      <c r="G127" s="12"/>
      <c r="H127" s="12"/>
    </row>
    <row r="128" spans="3:8" x14ac:dyDescent="0.25">
      <c r="C128" s="12"/>
      <c r="D128" s="12"/>
      <c r="E128" s="12"/>
      <c r="F128" s="12"/>
      <c r="G128" s="12"/>
      <c r="H128" s="12"/>
    </row>
    <row r="129" spans="3:8" x14ac:dyDescent="0.25">
      <c r="C129" s="12"/>
      <c r="D129" s="12"/>
      <c r="E129" s="12"/>
      <c r="F129" s="12"/>
      <c r="G129" s="12"/>
      <c r="H129" s="12"/>
    </row>
    <row r="130" spans="3:8" x14ac:dyDescent="0.25">
      <c r="C130" s="12"/>
      <c r="D130" s="12"/>
      <c r="E130" s="12"/>
      <c r="F130" s="12"/>
      <c r="G130" s="12"/>
      <c r="H130" s="12"/>
    </row>
    <row r="131" spans="3:8" x14ac:dyDescent="0.25">
      <c r="C131" s="12"/>
      <c r="D131" s="12"/>
      <c r="E131" s="12"/>
      <c r="F131" s="12"/>
      <c r="G131" s="12"/>
      <c r="H131" s="12"/>
    </row>
    <row r="132" spans="3:8" x14ac:dyDescent="0.25">
      <c r="C132" s="12"/>
      <c r="D132" s="12"/>
      <c r="E132" s="12"/>
      <c r="F132" s="12"/>
      <c r="G132" s="12"/>
      <c r="H132" s="12"/>
    </row>
    <row r="133" spans="3:8" x14ac:dyDescent="0.25">
      <c r="C133" s="12"/>
      <c r="D133" s="12"/>
      <c r="E133" s="12"/>
      <c r="F133" s="12"/>
      <c r="G133" s="12"/>
      <c r="H133" s="12"/>
    </row>
    <row r="134" spans="3:8" x14ac:dyDescent="0.25">
      <c r="C134" s="12"/>
      <c r="D134" s="12"/>
      <c r="E134" s="12"/>
      <c r="F134" s="12"/>
      <c r="G134" s="12"/>
      <c r="H134" s="12"/>
    </row>
    <row r="135" spans="3:8" x14ac:dyDescent="0.25">
      <c r="C135" s="12"/>
      <c r="D135" s="12"/>
      <c r="E135" s="12"/>
      <c r="F135" s="12"/>
      <c r="G135" s="12"/>
      <c r="H135" s="12"/>
    </row>
    <row r="136" spans="3:8" x14ac:dyDescent="0.25">
      <c r="C136" s="12"/>
      <c r="D136" s="12"/>
      <c r="E136" s="12"/>
      <c r="F136" s="12"/>
      <c r="G136" s="12"/>
      <c r="H136" s="12"/>
    </row>
    <row r="137" spans="3:8" x14ac:dyDescent="0.25">
      <c r="C137" s="12"/>
      <c r="D137" s="12"/>
      <c r="E137" s="12"/>
      <c r="F137" s="12"/>
      <c r="G137" s="12"/>
      <c r="H137" s="12"/>
    </row>
    <row r="138" spans="3:8" x14ac:dyDescent="0.25">
      <c r="C138" s="12"/>
      <c r="D138" s="12"/>
      <c r="E138" s="12"/>
      <c r="F138" s="12"/>
      <c r="G138" s="12"/>
      <c r="H138" s="12"/>
    </row>
    <row r="139" spans="3:8" x14ac:dyDescent="0.25">
      <c r="C139" s="12"/>
      <c r="D139" s="12"/>
      <c r="E139" s="12"/>
      <c r="F139" s="12"/>
      <c r="G139" s="12"/>
      <c r="H139" s="12"/>
    </row>
    <row r="140" spans="3:8" x14ac:dyDescent="0.25">
      <c r="C140" s="12"/>
      <c r="D140" s="12"/>
      <c r="E140" s="12"/>
      <c r="F140" s="12"/>
      <c r="G140" s="12"/>
      <c r="H140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60399-14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6"/>
  <sheetViews>
    <sheetView tabSelected="1" topLeftCell="A10" workbookViewId="0">
      <selection activeCell="G30" sqref="G30"/>
    </sheetView>
  </sheetViews>
  <sheetFormatPr defaultColWidth="9.140625" defaultRowHeight="12.75" x14ac:dyDescent="0.2"/>
  <cols>
    <col min="1" max="1" width="9.140625" style="119"/>
    <col min="2" max="2" width="49.140625" style="119" bestFit="1" customWidth="1"/>
    <col min="3" max="3" width="11.85546875" style="119" hidden="1" customWidth="1"/>
    <col min="4" max="4" width="11.140625" style="119" hidden="1" customWidth="1"/>
    <col min="5" max="5" width="10.42578125" style="119" customWidth="1"/>
    <col min="6" max="6" width="10.140625" style="119" customWidth="1"/>
    <col min="7" max="7" width="10.42578125" style="119" customWidth="1"/>
    <col min="8" max="8" width="11.42578125" style="119" customWidth="1"/>
    <col min="9" max="9" width="37.5703125" style="119" customWidth="1"/>
    <col min="10" max="16384" width="9.140625" style="119"/>
  </cols>
  <sheetData>
    <row r="2" spans="1:9" x14ac:dyDescent="0.2">
      <c r="A2" s="119" t="s">
        <v>378</v>
      </c>
    </row>
    <row r="3" spans="1:9" x14ac:dyDescent="0.2">
      <c r="A3" s="114"/>
      <c r="B3" s="86"/>
      <c r="C3" s="87" t="s">
        <v>1</v>
      </c>
      <c r="D3" s="88" t="s">
        <v>2</v>
      </c>
      <c r="E3" s="87"/>
      <c r="F3" s="88"/>
      <c r="G3" s="89"/>
      <c r="H3" s="116" t="s">
        <v>372</v>
      </c>
      <c r="I3" s="114"/>
    </row>
    <row r="4" spans="1:9" x14ac:dyDescent="0.2">
      <c r="A4" s="120"/>
      <c r="B4" s="90"/>
      <c r="C4" s="91" t="s">
        <v>376</v>
      </c>
      <c r="D4" s="92" t="s">
        <v>376</v>
      </c>
      <c r="E4" s="91" t="s">
        <v>417</v>
      </c>
      <c r="F4" s="92" t="s">
        <v>4</v>
      </c>
      <c r="G4" s="93" t="s">
        <v>5</v>
      </c>
      <c r="H4" s="117" t="s">
        <v>374</v>
      </c>
      <c r="I4" s="120"/>
    </row>
    <row r="5" spans="1:9" x14ac:dyDescent="0.2">
      <c r="A5" s="118" t="s">
        <v>371</v>
      </c>
      <c r="B5" s="94" t="s">
        <v>247</v>
      </c>
      <c r="C5" s="95">
        <v>300414</v>
      </c>
      <c r="D5" s="96">
        <v>300414</v>
      </c>
      <c r="E5" s="95">
        <v>2014</v>
      </c>
      <c r="F5" s="96" t="s">
        <v>94</v>
      </c>
      <c r="G5" s="97" t="s">
        <v>9</v>
      </c>
      <c r="H5" s="115" t="s">
        <v>404</v>
      </c>
      <c r="I5" s="118" t="s">
        <v>377</v>
      </c>
    </row>
    <row r="6" spans="1:9" ht="12.75" customHeight="1" x14ac:dyDescent="0.2">
      <c r="A6" s="98"/>
      <c r="B6" s="99"/>
      <c r="C6" s="98"/>
      <c r="D6" s="100"/>
      <c r="E6" s="98"/>
      <c r="F6" s="100"/>
      <c r="G6" s="98"/>
      <c r="I6" s="121"/>
    </row>
    <row r="7" spans="1:9" s="130" customFormat="1" ht="14.85" customHeight="1" x14ac:dyDescent="0.2">
      <c r="A7" s="101" t="s">
        <v>248</v>
      </c>
      <c r="B7" s="102" t="s">
        <v>249</v>
      </c>
      <c r="C7" s="103">
        <v>-1800000</v>
      </c>
      <c r="D7" s="104">
        <v>0</v>
      </c>
      <c r="E7" s="103">
        <v>-1800000</v>
      </c>
      <c r="F7" s="104">
        <v>0</v>
      </c>
      <c r="G7" s="103">
        <f t="shared" ref="G7:G18" si="0">SUM(E7-F7)</f>
        <v>-1800000</v>
      </c>
      <c r="H7" s="128">
        <v>-1800000</v>
      </c>
      <c r="I7" s="129" t="s">
        <v>416</v>
      </c>
    </row>
    <row r="8" spans="1:9" s="130" customFormat="1" ht="14.85" customHeight="1" x14ac:dyDescent="0.2">
      <c r="A8" s="105" t="s">
        <v>250</v>
      </c>
      <c r="B8" s="102" t="s">
        <v>251</v>
      </c>
      <c r="C8" s="103">
        <v>0</v>
      </c>
      <c r="D8" s="104">
        <v>-132000</v>
      </c>
      <c r="E8" s="103">
        <v>0</v>
      </c>
      <c r="F8" s="104">
        <v>0</v>
      </c>
      <c r="G8" s="103">
        <f t="shared" si="0"/>
        <v>0</v>
      </c>
      <c r="H8" s="128">
        <v>-8000</v>
      </c>
      <c r="I8" s="129" t="s">
        <v>418</v>
      </c>
    </row>
    <row r="9" spans="1:9" s="130" customFormat="1" ht="14.85" customHeight="1" x14ac:dyDescent="0.2">
      <c r="A9" s="101" t="s">
        <v>252</v>
      </c>
      <c r="B9" s="102" t="s">
        <v>253</v>
      </c>
      <c r="C9" s="103">
        <v>8971090</v>
      </c>
      <c r="D9" s="104">
        <v>9182664.8100000005</v>
      </c>
      <c r="E9" s="103">
        <v>-63860</v>
      </c>
      <c r="F9" s="104">
        <v>147715.49</v>
      </c>
      <c r="G9" s="103">
        <f t="shared" si="0"/>
        <v>-211575.49</v>
      </c>
      <c r="H9" s="128">
        <v>147715</v>
      </c>
      <c r="I9" s="129" t="s">
        <v>420</v>
      </c>
    </row>
    <row r="10" spans="1:9" s="130" customFormat="1" ht="14.85" customHeight="1" x14ac:dyDescent="0.2">
      <c r="A10" s="101" t="s">
        <v>254</v>
      </c>
      <c r="B10" s="102" t="s">
        <v>255</v>
      </c>
      <c r="C10" s="103">
        <v>8619011</v>
      </c>
      <c r="D10" s="104">
        <v>7969897.6399999997</v>
      </c>
      <c r="E10" s="103">
        <v>769494</v>
      </c>
      <c r="F10" s="104">
        <v>120380.16</v>
      </c>
      <c r="G10" s="103">
        <f t="shared" si="0"/>
        <v>649113.84</v>
      </c>
      <c r="H10" s="128">
        <v>170380</v>
      </c>
      <c r="I10" s="129" t="s">
        <v>420</v>
      </c>
    </row>
    <row r="11" spans="1:9" s="130" customFormat="1" ht="14.85" customHeight="1" x14ac:dyDescent="0.2">
      <c r="A11" s="101" t="s">
        <v>256</v>
      </c>
      <c r="B11" s="102" t="s">
        <v>257</v>
      </c>
      <c r="C11" s="103">
        <v>-1000000</v>
      </c>
      <c r="D11" s="104">
        <v>0</v>
      </c>
      <c r="E11" s="103">
        <v>-1000000</v>
      </c>
      <c r="F11" s="104">
        <v>0</v>
      </c>
      <c r="G11" s="103">
        <f t="shared" si="0"/>
        <v>-1000000</v>
      </c>
      <c r="H11" s="128">
        <v>-1000000</v>
      </c>
      <c r="I11" s="129" t="s">
        <v>416</v>
      </c>
    </row>
    <row r="12" spans="1:9" s="130" customFormat="1" ht="14.85" customHeight="1" x14ac:dyDescent="0.2">
      <c r="A12" s="101" t="s">
        <v>258</v>
      </c>
      <c r="B12" s="102" t="s">
        <v>259</v>
      </c>
      <c r="C12" s="103">
        <v>-960000</v>
      </c>
      <c r="D12" s="104">
        <v>0</v>
      </c>
      <c r="E12" s="103">
        <v>-960000</v>
      </c>
      <c r="F12" s="104">
        <v>0</v>
      </c>
      <c r="G12" s="103">
        <f t="shared" si="0"/>
        <v>-960000</v>
      </c>
      <c r="H12" s="128">
        <v>-960000</v>
      </c>
      <c r="I12" s="129" t="s">
        <v>416</v>
      </c>
    </row>
    <row r="13" spans="1:9" s="130" customFormat="1" ht="14.85" customHeight="1" x14ac:dyDescent="0.2">
      <c r="A13" s="101" t="s">
        <v>260</v>
      </c>
      <c r="B13" s="102" t="s">
        <v>261</v>
      </c>
      <c r="C13" s="103">
        <v>-400000</v>
      </c>
      <c r="D13" s="104">
        <v>0</v>
      </c>
      <c r="E13" s="103">
        <v>-400000</v>
      </c>
      <c r="F13" s="104">
        <v>0</v>
      </c>
      <c r="G13" s="103">
        <f t="shared" si="0"/>
        <v>-400000</v>
      </c>
      <c r="H13" s="128">
        <v>-400000</v>
      </c>
      <c r="I13" s="129" t="s">
        <v>416</v>
      </c>
    </row>
    <row r="14" spans="1:9" s="130" customFormat="1" ht="14.85" customHeight="1" x14ac:dyDescent="0.2">
      <c r="A14" s="101" t="s">
        <v>262</v>
      </c>
      <c r="B14" s="102" t="s">
        <v>263</v>
      </c>
      <c r="C14" s="103">
        <v>997977</v>
      </c>
      <c r="D14" s="104">
        <v>644616.03</v>
      </c>
      <c r="E14" s="103">
        <v>632853</v>
      </c>
      <c r="F14" s="104">
        <v>279491.74</v>
      </c>
      <c r="G14" s="103">
        <f t="shared" si="0"/>
        <v>353361.26</v>
      </c>
      <c r="H14" s="128">
        <v>632853</v>
      </c>
      <c r="I14" s="131" t="s">
        <v>423</v>
      </c>
    </row>
    <row r="15" spans="1:9" s="130" customFormat="1" ht="14.85" customHeight="1" x14ac:dyDescent="0.2">
      <c r="A15" s="101" t="s">
        <v>264</v>
      </c>
      <c r="B15" s="102" t="s">
        <v>413</v>
      </c>
      <c r="C15" s="103">
        <v>-200000</v>
      </c>
      <c r="D15" s="104">
        <v>0</v>
      </c>
      <c r="E15" s="103">
        <v>-200000</v>
      </c>
      <c r="F15" s="104">
        <v>0</v>
      </c>
      <c r="G15" s="103">
        <f t="shared" si="0"/>
        <v>-200000</v>
      </c>
      <c r="H15" s="128">
        <v>-200000</v>
      </c>
      <c r="I15" s="129" t="s">
        <v>416</v>
      </c>
    </row>
    <row r="16" spans="1:9" s="130" customFormat="1" ht="14.85" customHeight="1" x14ac:dyDescent="0.2">
      <c r="A16" s="101" t="s">
        <v>265</v>
      </c>
      <c r="B16" s="102" t="s">
        <v>266</v>
      </c>
      <c r="C16" s="103">
        <v>193702</v>
      </c>
      <c r="D16" s="104">
        <v>0</v>
      </c>
      <c r="E16" s="103">
        <v>193702</v>
      </c>
      <c r="F16" s="104">
        <v>0</v>
      </c>
      <c r="G16" s="103">
        <f t="shared" si="0"/>
        <v>193702</v>
      </c>
      <c r="H16" s="128">
        <v>193702</v>
      </c>
      <c r="I16" s="131" t="s">
        <v>423</v>
      </c>
    </row>
    <row r="17" spans="1:9" s="130" customFormat="1" ht="14.85" customHeight="1" x14ac:dyDescent="0.2">
      <c r="A17" s="105" t="s">
        <v>267</v>
      </c>
      <c r="B17" s="102" t="s">
        <v>268</v>
      </c>
      <c r="C17" s="103">
        <v>42269296</v>
      </c>
      <c r="D17" s="104">
        <v>42926959.579999998</v>
      </c>
      <c r="E17" s="103">
        <v>41213</v>
      </c>
      <c r="F17" s="104">
        <v>698877.41</v>
      </c>
      <c r="G17" s="103">
        <f t="shared" si="0"/>
        <v>-657664.41</v>
      </c>
      <c r="H17" s="128">
        <v>698877</v>
      </c>
      <c r="I17" s="129" t="s">
        <v>420</v>
      </c>
    </row>
    <row r="18" spans="1:9" s="130" customFormat="1" ht="14.85" customHeight="1" x14ac:dyDescent="0.2">
      <c r="A18" s="105" t="s">
        <v>269</v>
      </c>
      <c r="B18" s="102" t="s">
        <v>270</v>
      </c>
      <c r="C18" s="103">
        <v>39474000</v>
      </c>
      <c r="D18" s="104">
        <v>36277775.159999996</v>
      </c>
      <c r="E18" s="103">
        <v>3693030</v>
      </c>
      <c r="F18" s="104">
        <v>496804.46</v>
      </c>
      <c r="G18" s="103">
        <f t="shared" si="0"/>
        <v>3196225.54</v>
      </c>
      <c r="H18" s="128">
        <v>695000</v>
      </c>
      <c r="I18" s="129" t="s">
        <v>420</v>
      </c>
    </row>
    <row r="19" spans="1:9" s="130" customFormat="1" ht="14.85" customHeight="1" x14ac:dyDescent="0.2">
      <c r="A19" s="101" t="s">
        <v>271</v>
      </c>
      <c r="B19" s="102" t="s">
        <v>414</v>
      </c>
      <c r="C19" s="103">
        <v>1000000</v>
      </c>
      <c r="D19" s="104">
        <v>2411880</v>
      </c>
      <c r="E19" s="103">
        <v>-1500000</v>
      </c>
      <c r="F19" s="104">
        <v>-88120</v>
      </c>
      <c r="G19" s="103">
        <f t="shared" ref="G19:G29" si="1">SUM(E19-F19)</f>
        <v>-1411880</v>
      </c>
      <c r="H19" s="128">
        <v>-700000</v>
      </c>
      <c r="I19" s="131" t="s">
        <v>423</v>
      </c>
    </row>
    <row r="20" spans="1:9" s="130" customFormat="1" ht="14.85" customHeight="1" x14ac:dyDescent="0.2">
      <c r="A20" s="101" t="s">
        <v>272</v>
      </c>
      <c r="B20" s="102" t="s">
        <v>273</v>
      </c>
      <c r="C20" s="103">
        <v>8169960</v>
      </c>
      <c r="D20" s="104">
        <v>5614015.4699999997</v>
      </c>
      <c r="E20" s="103">
        <v>4910237</v>
      </c>
      <c r="F20" s="104">
        <v>2354292.52</v>
      </c>
      <c r="G20" s="103">
        <f t="shared" si="1"/>
        <v>2555944.48</v>
      </c>
      <c r="H20" s="128">
        <v>4910237</v>
      </c>
      <c r="I20" s="131" t="s">
        <v>423</v>
      </c>
    </row>
    <row r="21" spans="1:9" s="130" customFormat="1" ht="14.85" customHeight="1" x14ac:dyDescent="0.2">
      <c r="A21" s="101" t="s">
        <v>274</v>
      </c>
      <c r="B21" s="102" t="s">
        <v>275</v>
      </c>
      <c r="C21" s="103">
        <v>-3000000</v>
      </c>
      <c r="D21" s="104">
        <v>0</v>
      </c>
      <c r="E21" s="103">
        <v>-2465000</v>
      </c>
      <c r="F21" s="104">
        <v>0</v>
      </c>
      <c r="G21" s="103">
        <f t="shared" si="1"/>
        <v>-2465000</v>
      </c>
      <c r="H21" s="128">
        <v>0</v>
      </c>
      <c r="I21" s="129" t="s">
        <v>419</v>
      </c>
    </row>
    <row r="22" spans="1:9" s="130" customFormat="1" ht="14.85" customHeight="1" x14ac:dyDescent="0.2">
      <c r="A22" s="105" t="s">
        <v>276</v>
      </c>
      <c r="B22" s="102" t="s">
        <v>277</v>
      </c>
      <c r="C22" s="103">
        <v>362000</v>
      </c>
      <c r="D22" s="104">
        <v>335210.34999999998</v>
      </c>
      <c r="E22" s="103">
        <v>26790</v>
      </c>
      <c r="F22" s="104">
        <v>0</v>
      </c>
      <c r="G22" s="103">
        <f t="shared" si="1"/>
        <v>26790</v>
      </c>
      <c r="H22" s="128">
        <v>0</v>
      </c>
      <c r="I22" s="129" t="s">
        <v>419</v>
      </c>
    </row>
    <row r="23" spans="1:9" s="130" customFormat="1" ht="14.85" customHeight="1" x14ac:dyDescent="0.2">
      <c r="A23" s="105" t="s">
        <v>278</v>
      </c>
      <c r="B23" s="102" t="s">
        <v>421</v>
      </c>
      <c r="C23" s="103">
        <v>250533</v>
      </c>
      <c r="D23" s="104">
        <v>0</v>
      </c>
      <c r="E23" s="103">
        <v>250533</v>
      </c>
      <c r="F23" s="104">
        <v>0</v>
      </c>
      <c r="G23" s="103">
        <f t="shared" si="1"/>
        <v>250533</v>
      </c>
      <c r="H23" s="128">
        <v>250533</v>
      </c>
      <c r="I23" s="129" t="s">
        <v>423</v>
      </c>
    </row>
    <row r="24" spans="1:9" s="130" customFormat="1" x14ac:dyDescent="0.2">
      <c r="A24" s="101" t="s">
        <v>279</v>
      </c>
      <c r="B24" s="102" t="s">
        <v>409</v>
      </c>
      <c r="C24" s="103">
        <v>398300</v>
      </c>
      <c r="D24" s="104">
        <v>319166.33</v>
      </c>
      <c r="E24" s="103">
        <v>98150</v>
      </c>
      <c r="F24" s="104">
        <v>19016.8</v>
      </c>
      <c r="G24" s="103">
        <f t="shared" si="1"/>
        <v>79133.2</v>
      </c>
      <c r="H24" s="128">
        <v>35000</v>
      </c>
      <c r="I24" s="131" t="s">
        <v>423</v>
      </c>
    </row>
    <row r="25" spans="1:9" s="130" customFormat="1" ht="14.85" customHeight="1" x14ac:dyDescent="0.2">
      <c r="A25" s="101" t="s">
        <v>280</v>
      </c>
      <c r="B25" s="102" t="s">
        <v>281</v>
      </c>
      <c r="C25" s="103">
        <v>100000</v>
      </c>
      <c r="D25" s="104">
        <v>50432.5</v>
      </c>
      <c r="E25" s="103">
        <v>8651</v>
      </c>
      <c r="F25" s="104">
        <v>8650</v>
      </c>
      <c r="G25" s="103">
        <f t="shared" si="1"/>
        <v>1</v>
      </c>
      <c r="H25" s="128">
        <v>8650</v>
      </c>
      <c r="I25" s="129" t="s">
        <v>419</v>
      </c>
    </row>
    <row r="26" spans="1:9" s="130" customFormat="1" ht="14.85" customHeight="1" x14ac:dyDescent="0.2">
      <c r="A26" s="101" t="s">
        <v>282</v>
      </c>
      <c r="B26" s="102" t="s">
        <v>283</v>
      </c>
      <c r="C26" s="103">
        <v>0</v>
      </c>
      <c r="D26" s="104">
        <v>4920</v>
      </c>
      <c r="E26" s="103">
        <v>1200000</v>
      </c>
      <c r="F26" s="104">
        <v>4920</v>
      </c>
      <c r="G26" s="103">
        <f t="shared" si="1"/>
        <v>1195080</v>
      </c>
      <c r="H26" s="128">
        <v>20000</v>
      </c>
      <c r="I26" s="129" t="s">
        <v>422</v>
      </c>
    </row>
    <row r="27" spans="1:9" s="130" customFormat="1" ht="14.85" customHeight="1" x14ac:dyDescent="0.3">
      <c r="A27" s="101" t="s">
        <v>284</v>
      </c>
      <c r="B27" s="102" t="s">
        <v>285</v>
      </c>
      <c r="C27" s="103">
        <v>75000</v>
      </c>
      <c r="D27" s="104">
        <v>0</v>
      </c>
      <c r="E27" s="103">
        <v>75000</v>
      </c>
      <c r="F27" s="104">
        <v>0</v>
      </c>
      <c r="G27" s="103">
        <f t="shared" si="1"/>
        <v>75000</v>
      </c>
      <c r="H27" s="128">
        <v>75000</v>
      </c>
      <c r="I27" s="129"/>
    </row>
    <row r="28" spans="1:9" s="130" customFormat="1" ht="14.85" customHeight="1" x14ac:dyDescent="0.3">
      <c r="A28" s="105" t="s">
        <v>286</v>
      </c>
      <c r="B28" s="102" t="s">
        <v>287</v>
      </c>
      <c r="C28" s="103">
        <v>485000</v>
      </c>
      <c r="D28" s="104">
        <v>330051.48</v>
      </c>
      <c r="E28" s="103">
        <v>154949</v>
      </c>
      <c r="F28" s="104">
        <v>0</v>
      </c>
      <c r="G28" s="103">
        <f t="shared" si="1"/>
        <v>154949</v>
      </c>
      <c r="H28" s="128">
        <v>154949</v>
      </c>
      <c r="I28" s="132"/>
    </row>
    <row r="29" spans="1:9" s="130" customFormat="1" ht="14.85" customHeight="1" x14ac:dyDescent="0.2">
      <c r="A29" s="105" t="s">
        <v>410</v>
      </c>
      <c r="B29" s="102" t="s">
        <v>411</v>
      </c>
      <c r="C29" s="103"/>
      <c r="D29" s="104"/>
      <c r="E29" s="103">
        <v>470050</v>
      </c>
      <c r="F29" s="104">
        <v>0</v>
      </c>
      <c r="G29" s="103">
        <f t="shared" si="1"/>
        <v>470050</v>
      </c>
      <c r="H29" s="128">
        <v>470050</v>
      </c>
      <c r="I29" s="132"/>
    </row>
    <row r="30" spans="1:9" s="130" customFormat="1" ht="14.85" customHeight="1" x14ac:dyDescent="0.2">
      <c r="A30" s="101" t="s">
        <v>288</v>
      </c>
      <c r="B30" s="102" t="s">
        <v>289</v>
      </c>
      <c r="C30" s="103">
        <v>4100000</v>
      </c>
      <c r="D30" s="104">
        <v>3935698.35</v>
      </c>
      <c r="E30" s="103">
        <v>4291863</v>
      </c>
      <c r="F30" s="104">
        <v>3927560.85</v>
      </c>
      <c r="G30" s="103">
        <f t="shared" ref="G30:G32" si="2">SUM(E30-F30)</f>
        <v>364302.14999999991</v>
      </c>
      <c r="H30" s="128">
        <v>4291863</v>
      </c>
      <c r="I30" s="129" t="s">
        <v>423</v>
      </c>
    </row>
    <row r="31" spans="1:9" s="130" customFormat="1" ht="14.85" customHeight="1" x14ac:dyDescent="0.2">
      <c r="A31" s="101" t="s">
        <v>290</v>
      </c>
      <c r="B31" s="102" t="s">
        <v>291</v>
      </c>
      <c r="C31" s="103">
        <v>1400000</v>
      </c>
      <c r="D31" s="104">
        <v>0</v>
      </c>
      <c r="E31" s="103">
        <v>1400000</v>
      </c>
      <c r="F31" s="104">
        <v>0</v>
      </c>
      <c r="G31" s="103">
        <f t="shared" si="2"/>
        <v>1400000</v>
      </c>
      <c r="H31" s="128"/>
      <c r="I31" s="129" t="s">
        <v>415</v>
      </c>
    </row>
    <row r="32" spans="1:9" s="130" customFormat="1" ht="14.85" customHeight="1" x14ac:dyDescent="0.2">
      <c r="A32" s="101" t="s">
        <v>292</v>
      </c>
      <c r="B32" s="106" t="s">
        <v>412</v>
      </c>
      <c r="C32" s="103">
        <v>0</v>
      </c>
      <c r="D32" s="104">
        <v>12300</v>
      </c>
      <c r="E32" s="103">
        <v>5000000</v>
      </c>
      <c r="F32" s="104">
        <v>12300</v>
      </c>
      <c r="G32" s="103">
        <f t="shared" si="2"/>
        <v>4987700</v>
      </c>
      <c r="H32" s="128">
        <v>5000000</v>
      </c>
      <c r="I32" s="131" t="s">
        <v>423</v>
      </c>
    </row>
    <row r="33" spans="1:9" ht="14.85" customHeight="1" x14ac:dyDescent="0.3">
      <c r="A33" s="98"/>
      <c r="B33" s="107"/>
      <c r="C33" s="108"/>
      <c r="D33" s="109"/>
      <c r="E33" s="108"/>
      <c r="F33" s="109"/>
      <c r="G33" s="108"/>
      <c r="H33" s="123"/>
      <c r="I33" s="124"/>
    </row>
    <row r="34" spans="1:9" ht="14.85" customHeight="1" x14ac:dyDescent="0.3">
      <c r="A34" s="110"/>
      <c r="B34" s="111" t="s">
        <v>365</v>
      </c>
      <c r="C34" s="112">
        <f t="shared" ref="C34:H34" si="3">SUM(C7:C33)</f>
        <v>109505869</v>
      </c>
      <c r="D34" s="113">
        <f t="shared" si="3"/>
        <v>109883587.69999999</v>
      </c>
      <c r="E34" s="112">
        <f>SUM(E7:E33)</f>
        <v>14827655</v>
      </c>
      <c r="F34" s="113">
        <f>SUM(F7:F33)</f>
        <v>7981889.4299999997</v>
      </c>
      <c r="G34" s="112">
        <f>SUM(G7:G33)</f>
        <v>6845765.5700000003</v>
      </c>
      <c r="H34" s="112">
        <f t="shared" si="3"/>
        <v>12686809</v>
      </c>
      <c r="I34" s="125"/>
    </row>
    <row r="35" spans="1:9" ht="14.85" customHeight="1" x14ac:dyDescent="0.3">
      <c r="A35" s="100"/>
      <c r="B35" s="100"/>
      <c r="C35" s="104"/>
      <c r="D35" s="104"/>
      <c r="E35" s="104"/>
      <c r="F35" s="104"/>
      <c r="G35" s="104"/>
      <c r="H35" s="122"/>
    </row>
    <row r="36" spans="1:9" ht="14.85" customHeight="1" x14ac:dyDescent="0.3">
      <c r="C36" s="122"/>
      <c r="D36" s="122"/>
      <c r="E36" s="122"/>
      <c r="F36" s="122"/>
      <c r="G36" s="122"/>
      <c r="H36" s="122"/>
    </row>
    <row r="37" spans="1:9" ht="14.85" customHeight="1" x14ac:dyDescent="0.3">
      <c r="C37" s="122"/>
      <c r="D37" s="122"/>
      <c r="E37" s="122"/>
      <c r="F37" s="122"/>
      <c r="G37" s="122"/>
      <c r="H37" s="122"/>
    </row>
    <row r="38" spans="1:9" ht="14.85" customHeight="1" x14ac:dyDescent="0.3">
      <c r="C38" s="122"/>
      <c r="D38" s="122"/>
      <c r="E38" s="122"/>
      <c r="F38" s="122"/>
      <c r="G38" s="122"/>
      <c r="H38" s="122"/>
    </row>
    <row r="39" spans="1:9" ht="12.95" x14ac:dyDescent="0.3">
      <c r="C39" s="122"/>
      <c r="D39" s="122"/>
      <c r="E39" s="122"/>
      <c r="F39" s="122"/>
      <c r="G39" s="122"/>
      <c r="H39" s="122"/>
    </row>
    <row r="40" spans="1:9" ht="12.95" x14ac:dyDescent="0.3">
      <c r="C40" s="122"/>
      <c r="D40" s="122"/>
      <c r="E40" s="122"/>
      <c r="F40" s="122"/>
      <c r="G40" s="122"/>
      <c r="H40" s="122"/>
    </row>
    <row r="41" spans="1:9" ht="12.95" x14ac:dyDescent="0.3">
      <c r="C41" s="122"/>
      <c r="D41" s="122"/>
      <c r="E41" s="122"/>
      <c r="F41" s="122"/>
      <c r="G41" s="122"/>
      <c r="H41" s="122"/>
    </row>
    <row r="42" spans="1:9" ht="12.95" x14ac:dyDescent="0.3">
      <c r="C42" s="122"/>
      <c r="D42" s="122"/>
      <c r="E42" s="122"/>
      <c r="F42" s="122"/>
      <c r="G42" s="122"/>
      <c r="H42" s="122"/>
    </row>
    <row r="43" spans="1:9" ht="12.95" x14ac:dyDescent="0.3">
      <c r="C43" s="122"/>
      <c r="D43" s="122"/>
      <c r="E43" s="122"/>
      <c r="F43" s="122"/>
      <c r="G43" s="122"/>
      <c r="H43" s="122"/>
    </row>
    <row r="44" spans="1:9" ht="12.95" x14ac:dyDescent="0.3">
      <c r="C44" s="122"/>
      <c r="D44" s="122"/>
      <c r="E44" s="122"/>
      <c r="F44" s="122"/>
      <c r="G44" s="122"/>
      <c r="H44" s="122"/>
    </row>
    <row r="45" spans="1:9" ht="12.95" x14ac:dyDescent="0.3">
      <c r="C45" s="122"/>
      <c r="D45" s="122"/>
      <c r="E45" s="122"/>
      <c r="F45" s="122"/>
      <c r="G45" s="122"/>
      <c r="H45" s="122"/>
    </row>
    <row r="46" spans="1:9" x14ac:dyDescent="0.2">
      <c r="C46" s="122"/>
      <c r="D46" s="122"/>
      <c r="E46" s="122"/>
      <c r="F46" s="122"/>
      <c r="G46" s="122"/>
      <c r="H46" s="122"/>
    </row>
    <row r="47" spans="1:9" x14ac:dyDescent="0.2">
      <c r="C47" s="122"/>
      <c r="D47" s="122"/>
      <c r="E47" s="122"/>
      <c r="F47" s="122"/>
      <c r="G47" s="122"/>
      <c r="H47" s="122"/>
    </row>
    <row r="48" spans="1:9" x14ac:dyDescent="0.2">
      <c r="C48" s="122"/>
      <c r="D48" s="122"/>
      <c r="E48" s="122"/>
      <c r="F48" s="122"/>
      <c r="G48" s="122"/>
      <c r="H48" s="122"/>
    </row>
    <row r="49" spans="3:8" x14ac:dyDescent="0.2">
      <c r="C49" s="122"/>
      <c r="D49" s="122"/>
      <c r="E49" s="122"/>
      <c r="F49" s="122"/>
      <c r="G49" s="122"/>
      <c r="H49" s="122"/>
    </row>
    <row r="50" spans="3:8" x14ac:dyDescent="0.2">
      <c r="C50" s="122"/>
      <c r="D50" s="122"/>
      <c r="E50" s="122"/>
      <c r="F50" s="122"/>
      <c r="G50" s="122"/>
      <c r="H50" s="122"/>
    </row>
    <row r="51" spans="3:8" x14ac:dyDescent="0.2">
      <c r="C51" s="122"/>
      <c r="D51" s="122"/>
      <c r="E51" s="122"/>
      <c r="F51" s="122"/>
      <c r="G51" s="122"/>
      <c r="H51" s="122"/>
    </row>
    <row r="52" spans="3:8" x14ac:dyDescent="0.2">
      <c r="C52" s="122"/>
      <c r="D52" s="122"/>
      <c r="E52" s="122"/>
      <c r="F52" s="122"/>
      <c r="G52" s="122"/>
      <c r="H52" s="122"/>
    </row>
    <row r="53" spans="3:8" x14ac:dyDescent="0.2">
      <c r="C53" s="122"/>
      <c r="D53" s="122"/>
      <c r="E53" s="122"/>
      <c r="F53" s="122"/>
      <c r="G53" s="122"/>
      <c r="H53" s="122"/>
    </row>
    <row r="54" spans="3:8" x14ac:dyDescent="0.2">
      <c r="C54" s="122"/>
      <c r="D54" s="122"/>
      <c r="E54" s="122"/>
      <c r="F54" s="122"/>
      <c r="G54" s="122"/>
      <c r="H54" s="122"/>
    </row>
    <row r="55" spans="3:8" x14ac:dyDescent="0.2">
      <c r="C55" s="122"/>
      <c r="D55" s="122"/>
      <c r="E55" s="122"/>
      <c r="F55" s="122"/>
      <c r="G55" s="122"/>
      <c r="H55" s="122"/>
    </row>
    <row r="56" spans="3:8" x14ac:dyDescent="0.2">
      <c r="C56" s="122"/>
      <c r="D56" s="122"/>
      <c r="E56" s="122"/>
      <c r="F56" s="122"/>
      <c r="G56" s="122"/>
      <c r="H56" s="122"/>
    </row>
    <row r="57" spans="3:8" x14ac:dyDescent="0.2">
      <c r="C57" s="122"/>
      <c r="D57" s="122"/>
      <c r="E57" s="122"/>
      <c r="F57" s="122"/>
      <c r="G57" s="122"/>
      <c r="H57" s="122"/>
    </row>
    <row r="58" spans="3:8" x14ac:dyDescent="0.2">
      <c r="C58" s="122"/>
      <c r="D58" s="122"/>
      <c r="E58" s="122"/>
      <c r="F58" s="122"/>
      <c r="G58" s="122"/>
      <c r="H58" s="122"/>
    </row>
    <row r="59" spans="3:8" x14ac:dyDescent="0.2">
      <c r="C59" s="122"/>
      <c r="D59" s="122"/>
      <c r="E59" s="122"/>
      <c r="F59" s="122"/>
      <c r="G59" s="122"/>
      <c r="H59" s="122"/>
    </row>
    <row r="60" spans="3:8" x14ac:dyDescent="0.2">
      <c r="C60" s="122"/>
      <c r="D60" s="122"/>
      <c r="E60" s="122"/>
      <c r="F60" s="122"/>
      <c r="G60" s="122"/>
      <c r="H60" s="122"/>
    </row>
    <row r="61" spans="3:8" x14ac:dyDescent="0.2">
      <c r="C61" s="122"/>
      <c r="D61" s="122"/>
      <c r="E61" s="122"/>
      <c r="F61" s="122"/>
      <c r="G61" s="122"/>
      <c r="H61" s="122"/>
    </row>
    <row r="62" spans="3:8" x14ac:dyDescent="0.2">
      <c r="C62" s="122"/>
      <c r="D62" s="122"/>
      <c r="E62" s="122"/>
      <c r="F62" s="122"/>
      <c r="G62" s="122"/>
      <c r="H62" s="122"/>
    </row>
    <row r="63" spans="3:8" x14ac:dyDescent="0.2">
      <c r="C63" s="122"/>
      <c r="D63" s="122"/>
      <c r="E63" s="122"/>
      <c r="F63" s="122"/>
      <c r="G63" s="122"/>
      <c r="H63" s="122"/>
    </row>
    <row r="64" spans="3:8" x14ac:dyDescent="0.2">
      <c r="C64" s="122"/>
      <c r="D64" s="122"/>
      <c r="E64" s="122"/>
      <c r="F64" s="122"/>
      <c r="G64" s="122"/>
      <c r="H64" s="122"/>
    </row>
    <row r="65" spans="3:8" x14ac:dyDescent="0.2">
      <c r="C65" s="122"/>
      <c r="D65" s="122"/>
      <c r="E65" s="122"/>
      <c r="F65" s="122"/>
      <c r="G65" s="122"/>
      <c r="H65" s="122"/>
    </row>
    <row r="66" spans="3:8" x14ac:dyDescent="0.2">
      <c r="C66" s="122"/>
      <c r="D66" s="122"/>
      <c r="E66" s="122"/>
      <c r="F66" s="122"/>
      <c r="G66" s="122"/>
      <c r="H66" s="122"/>
    </row>
    <row r="67" spans="3:8" x14ac:dyDescent="0.2">
      <c r="C67" s="122"/>
      <c r="D67" s="122"/>
      <c r="E67" s="122"/>
      <c r="F67" s="122"/>
      <c r="G67" s="122"/>
      <c r="H67" s="122"/>
    </row>
    <row r="68" spans="3:8" x14ac:dyDescent="0.2">
      <c r="C68" s="122"/>
      <c r="D68" s="122"/>
      <c r="E68" s="122"/>
      <c r="F68" s="122"/>
      <c r="G68" s="122"/>
      <c r="H68" s="122"/>
    </row>
    <row r="69" spans="3:8" x14ac:dyDescent="0.2">
      <c r="C69" s="122"/>
      <c r="D69" s="122"/>
      <c r="E69" s="122"/>
      <c r="F69" s="122"/>
      <c r="G69" s="122"/>
      <c r="H69" s="122"/>
    </row>
    <row r="70" spans="3:8" x14ac:dyDescent="0.2">
      <c r="C70" s="122"/>
      <c r="D70" s="122"/>
      <c r="E70" s="122"/>
      <c r="F70" s="122"/>
      <c r="G70" s="122"/>
      <c r="H70" s="122"/>
    </row>
    <row r="71" spans="3:8" x14ac:dyDescent="0.2">
      <c r="C71" s="122"/>
      <c r="D71" s="122"/>
      <c r="E71" s="122"/>
      <c r="F71" s="122"/>
      <c r="G71" s="122"/>
      <c r="H71" s="122"/>
    </row>
    <row r="72" spans="3:8" x14ac:dyDescent="0.2">
      <c r="C72" s="122"/>
      <c r="D72" s="122"/>
      <c r="E72" s="122"/>
      <c r="F72" s="122"/>
      <c r="G72" s="122"/>
      <c r="H72" s="122"/>
    </row>
    <row r="73" spans="3:8" x14ac:dyDescent="0.2">
      <c r="C73" s="122"/>
      <c r="D73" s="122"/>
      <c r="E73" s="122"/>
      <c r="F73" s="122"/>
      <c r="G73" s="122"/>
      <c r="H73" s="122"/>
    </row>
    <row r="74" spans="3:8" x14ac:dyDescent="0.2">
      <c r="C74" s="122"/>
      <c r="D74" s="122"/>
      <c r="E74" s="122"/>
      <c r="F74" s="122"/>
      <c r="G74" s="122"/>
      <c r="H74" s="122"/>
    </row>
    <row r="75" spans="3:8" x14ac:dyDescent="0.2">
      <c r="C75" s="122"/>
      <c r="D75" s="122"/>
      <c r="E75" s="122"/>
      <c r="F75" s="122"/>
      <c r="G75" s="122"/>
      <c r="H75" s="122"/>
    </row>
    <row r="76" spans="3:8" x14ac:dyDescent="0.2">
      <c r="C76" s="122"/>
      <c r="D76" s="122"/>
      <c r="E76" s="122"/>
      <c r="F76" s="122"/>
      <c r="G76" s="122"/>
      <c r="H76" s="122"/>
    </row>
    <row r="77" spans="3:8" x14ac:dyDescent="0.2">
      <c r="C77" s="122"/>
      <c r="D77" s="122"/>
      <c r="E77" s="122"/>
      <c r="F77" s="122"/>
      <c r="G77" s="122"/>
      <c r="H77" s="122"/>
    </row>
    <row r="78" spans="3:8" x14ac:dyDescent="0.2">
      <c r="C78" s="122"/>
      <c r="D78" s="122"/>
      <c r="E78" s="122"/>
      <c r="F78" s="122"/>
      <c r="G78" s="122"/>
      <c r="H78" s="122"/>
    </row>
    <row r="79" spans="3:8" x14ac:dyDescent="0.2">
      <c r="C79" s="122"/>
      <c r="D79" s="122"/>
      <c r="E79" s="122"/>
      <c r="F79" s="122"/>
      <c r="G79" s="122"/>
      <c r="H79" s="122"/>
    </row>
    <row r="80" spans="3:8" x14ac:dyDescent="0.2">
      <c r="C80" s="122"/>
      <c r="D80" s="122"/>
      <c r="E80" s="122"/>
      <c r="F80" s="122"/>
      <c r="G80" s="122"/>
      <c r="H80" s="122"/>
    </row>
    <row r="81" spans="3:8" x14ac:dyDescent="0.2">
      <c r="C81" s="122"/>
      <c r="D81" s="122"/>
      <c r="E81" s="122"/>
      <c r="F81" s="122"/>
      <c r="G81" s="122"/>
      <c r="H81" s="122"/>
    </row>
    <row r="82" spans="3:8" x14ac:dyDescent="0.2">
      <c r="C82" s="122"/>
      <c r="D82" s="122"/>
      <c r="E82" s="122"/>
      <c r="F82" s="122"/>
      <c r="G82" s="122"/>
      <c r="H82" s="122"/>
    </row>
    <row r="83" spans="3:8" x14ac:dyDescent="0.2">
      <c r="C83" s="122"/>
      <c r="D83" s="122"/>
      <c r="E83" s="122"/>
      <c r="F83" s="122"/>
      <c r="G83" s="122"/>
      <c r="H83" s="122"/>
    </row>
    <row r="84" spans="3:8" x14ac:dyDescent="0.2">
      <c r="C84" s="122"/>
      <c r="D84" s="122"/>
      <c r="E84" s="122"/>
      <c r="F84" s="122"/>
      <c r="G84" s="122"/>
      <c r="H84" s="122"/>
    </row>
    <row r="85" spans="3:8" x14ac:dyDescent="0.2">
      <c r="C85" s="122"/>
      <c r="D85" s="122"/>
      <c r="E85" s="122"/>
      <c r="F85" s="122"/>
      <c r="G85" s="122"/>
      <c r="H85" s="122"/>
    </row>
    <row r="86" spans="3:8" x14ac:dyDescent="0.2">
      <c r="C86" s="122"/>
      <c r="D86" s="122"/>
      <c r="E86" s="122"/>
      <c r="F86" s="122"/>
      <c r="G86" s="122"/>
      <c r="H86" s="122"/>
    </row>
    <row r="87" spans="3:8" x14ac:dyDescent="0.2">
      <c r="C87" s="122"/>
      <c r="D87" s="122"/>
      <c r="E87" s="122"/>
      <c r="F87" s="122"/>
      <c r="G87" s="122"/>
      <c r="H87" s="122"/>
    </row>
    <row r="88" spans="3:8" x14ac:dyDescent="0.2">
      <c r="C88" s="122"/>
      <c r="D88" s="122"/>
      <c r="E88" s="122"/>
      <c r="F88" s="122"/>
      <c r="G88" s="122"/>
      <c r="H88" s="122"/>
    </row>
    <row r="89" spans="3:8" x14ac:dyDescent="0.2">
      <c r="C89" s="122"/>
      <c r="D89" s="122"/>
      <c r="E89" s="122"/>
      <c r="F89" s="122"/>
      <c r="G89" s="122"/>
      <c r="H89" s="122"/>
    </row>
    <row r="90" spans="3:8" x14ac:dyDescent="0.2">
      <c r="C90" s="122"/>
      <c r="D90" s="122"/>
      <c r="E90" s="122"/>
      <c r="F90" s="122"/>
      <c r="G90" s="122"/>
      <c r="H90" s="122"/>
    </row>
    <row r="91" spans="3:8" x14ac:dyDescent="0.2">
      <c r="C91" s="122"/>
      <c r="D91" s="122"/>
      <c r="E91" s="122"/>
      <c r="F91" s="122"/>
      <c r="G91" s="122"/>
      <c r="H91" s="122"/>
    </row>
    <row r="92" spans="3:8" x14ac:dyDescent="0.2">
      <c r="C92" s="122"/>
      <c r="D92" s="122"/>
      <c r="E92" s="122"/>
      <c r="F92" s="122"/>
      <c r="G92" s="122"/>
      <c r="H92" s="122"/>
    </row>
    <row r="93" spans="3:8" x14ac:dyDescent="0.2">
      <c r="C93" s="122"/>
      <c r="D93" s="122"/>
      <c r="E93" s="122"/>
      <c r="F93" s="122"/>
      <c r="G93" s="122"/>
      <c r="H93" s="122"/>
    </row>
    <row r="94" spans="3:8" x14ac:dyDescent="0.2">
      <c r="C94" s="122"/>
      <c r="D94" s="122"/>
      <c r="E94" s="122"/>
      <c r="F94" s="122"/>
      <c r="G94" s="122"/>
      <c r="H94" s="122"/>
    </row>
    <row r="95" spans="3:8" x14ac:dyDescent="0.2">
      <c r="C95" s="122"/>
      <c r="D95" s="122"/>
      <c r="E95" s="122"/>
      <c r="F95" s="122"/>
      <c r="G95" s="122"/>
      <c r="H95" s="122"/>
    </row>
    <row r="96" spans="3:8" x14ac:dyDescent="0.2">
      <c r="C96" s="122"/>
      <c r="D96" s="122"/>
      <c r="E96" s="122"/>
      <c r="F96" s="122"/>
      <c r="G96" s="122"/>
      <c r="H96" s="122"/>
    </row>
    <row r="97" spans="3:8" x14ac:dyDescent="0.2">
      <c r="C97" s="122"/>
      <c r="D97" s="122"/>
      <c r="E97" s="122"/>
      <c r="F97" s="122"/>
      <c r="G97" s="122"/>
      <c r="H97" s="122"/>
    </row>
    <row r="98" spans="3:8" x14ac:dyDescent="0.2">
      <c r="C98" s="122"/>
      <c r="D98" s="122"/>
      <c r="E98" s="122"/>
      <c r="F98" s="122"/>
      <c r="G98" s="122"/>
      <c r="H98" s="122"/>
    </row>
    <row r="99" spans="3:8" x14ac:dyDescent="0.2">
      <c r="C99" s="122"/>
      <c r="D99" s="122"/>
      <c r="E99" s="122"/>
      <c r="F99" s="122"/>
      <c r="G99" s="122"/>
      <c r="H99" s="122"/>
    </row>
    <row r="100" spans="3:8" x14ac:dyDescent="0.2">
      <c r="C100" s="122"/>
      <c r="D100" s="122"/>
      <c r="E100" s="122"/>
      <c r="F100" s="122"/>
      <c r="G100" s="122"/>
      <c r="H100" s="122"/>
    </row>
    <row r="101" spans="3:8" x14ac:dyDescent="0.2">
      <c r="C101" s="122"/>
      <c r="D101" s="122"/>
      <c r="E101" s="122"/>
      <c r="F101" s="122"/>
      <c r="G101" s="122"/>
      <c r="H101" s="122"/>
    </row>
    <row r="102" spans="3:8" x14ac:dyDescent="0.2">
      <c r="C102" s="122"/>
      <c r="D102" s="122"/>
      <c r="E102" s="122"/>
      <c r="F102" s="122"/>
      <c r="G102" s="122"/>
      <c r="H102" s="122"/>
    </row>
    <row r="103" spans="3:8" x14ac:dyDescent="0.2">
      <c r="C103" s="122"/>
      <c r="D103" s="122"/>
      <c r="E103" s="122"/>
      <c r="F103" s="122"/>
      <c r="G103" s="122"/>
      <c r="H103" s="122"/>
    </row>
    <row r="104" spans="3:8" x14ac:dyDescent="0.2">
      <c r="C104" s="122"/>
      <c r="D104" s="122"/>
      <c r="E104" s="122"/>
      <c r="F104" s="122"/>
      <c r="G104" s="122"/>
      <c r="H104" s="122"/>
    </row>
    <row r="105" spans="3:8" x14ac:dyDescent="0.2">
      <c r="C105" s="122"/>
      <c r="D105" s="122"/>
      <c r="E105" s="122"/>
      <c r="F105" s="122"/>
      <c r="G105" s="122"/>
      <c r="H105" s="122"/>
    </row>
    <row r="106" spans="3:8" x14ac:dyDescent="0.2">
      <c r="C106" s="122"/>
      <c r="D106" s="122"/>
      <c r="E106" s="122"/>
      <c r="F106" s="122"/>
      <c r="G106" s="122"/>
      <c r="H106" s="122"/>
    </row>
  </sheetData>
  <pageMargins left="0.51181102362204722" right="0.31496062992125984" top="0.74803149606299213" bottom="0.35433070866141736" header="0" footer="0"/>
  <pageSetup paperSize="9" orientation="landscape" r:id="rId1"/>
  <headerFooter>
    <oddFooter>&amp;LSag 14-1642 / Dok 60399-14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opLeftCell="A7" workbookViewId="0">
      <selection activeCell="G30" sqref="G30"/>
    </sheetView>
  </sheetViews>
  <sheetFormatPr defaultRowHeight="15" x14ac:dyDescent="0.25"/>
  <cols>
    <col min="2" max="2" width="43.140625" customWidth="1"/>
    <col min="3" max="3" width="11.85546875" hidden="1" customWidth="1"/>
    <col min="4" max="4" width="11.140625" hidden="1" customWidth="1"/>
    <col min="5" max="5" width="10.42578125" customWidth="1"/>
    <col min="6" max="6" width="10.140625" customWidth="1"/>
    <col min="7" max="7" width="10.42578125" customWidth="1"/>
    <col min="8" max="8" width="12.42578125" customWidth="1"/>
    <col min="9" max="9" width="35.140625" customWidth="1"/>
  </cols>
  <sheetData>
    <row r="1" spans="1:9" x14ac:dyDescent="0.25">
      <c r="A1" t="s">
        <v>378</v>
      </c>
    </row>
    <row r="2" spans="1:9" x14ac:dyDescent="0.25">
      <c r="A2" s="25" t="s">
        <v>371</v>
      </c>
      <c r="B2" s="26" t="s">
        <v>293</v>
      </c>
      <c r="C2" s="27" t="s">
        <v>1</v>
      </c>
      <c r="D2" s="28" t="s">
        <v>2</v>
      </c>
      <c r="E2" s="27" t="s">
        <v>3</v>
      </c>
      <c r="F2" s="28" t="s">
        <v>4</v>
      </c>
      <c r="G2" s="29" t="s">
        <v>5</v>
      </c>
      <c r="H2" s="28" t="s">
        <v>372</v>
      </c>
      <c r="I2" s="25" t="s">
        <v>377</v>
      </c>
    </row>
    <row r="3" spans="1:9" ht="14.85" x14ac:dyDescent="0.35">
      <c r="A3" s="30"/>
      <c r="B3" s="31"/>
      <c r="C3" s="32" t="s">
        <v>376</v>
      </c>
      <c r="D3" s="33" t="s">
        <v>376</v>
      </c>
      <c r="E3" s="32"/>
      <c r="F3" s="33"/>
      <c r="G3" s="34"/>
      <c r="H3" s="33" t="s">
        <v>374</v>
      </c>
      <c r="I3" s="30"/>
    </row>
    <row r="4" spans="1:9" x14ac:dyDescent="0.25">
      <c r="A4" s="35"/>
      <c r="B4" s="36" t="s">
        <v>294</v>
      </c>
      <c r="C4" s="37">
        <v>300414</v>
      </c>
      <c r="D4" s="38">
        <v>300414</v>
      </c>
      <c r="E4" s="37">
        <v>2014</v>
      </c>
      <c r="F4" s="38" t="s">
        <v>94</v>
      </c>
      <c r="G4" s="39" t="s">
        <v>9</v>
      </c>
      <c r="H4" s="38" t="s">
        <v>375</v>
      </c>
      <c r="I4" s="35"/>
    </row>
    <row r="5" spans="1:9" ht="14.85" hidden="1" x14ac:dyDescent="0.35">
      <c r="A5" s="2"/>
      <c r="B5" s="1"/>
      <c r="C5" s="2"/>
      <c r="D5" s="1"/>
      <c r="E5" s="2"/>
      <c r="F5" s="1"/>
      <c r="G5" s="2"/>
      <c r="I5" s="9"/>
    </row>
    <row r="6" spans="1:9" ht="14.85" customHeight="1" x14ac:dyDescent="0.25">
      <c r="A6" s="24" t="s">
        <v>295</v>
      </c>
      <c r="B6" s="1" t="s">
        <v>296</v>
      </c>
      <c r="C6" s="15">
        <v>-50000000</v>
      </c>
      <c r="D6" s="7">
        <v>108518.44</v>
      </c>
      <c r="E6" s="15">
        <v>-5000000</v>
      </c>
      <c r="F6" s="7">
        <v>0</v>
      </c>
      <c r="G6" s="15">
        <f t="shared" ref="G6:G14" si="0">SUM(E6-F6)</f>
        <v>-5000000</v>
      </c>
      <c r="H6" s="12"/>
      <c r="I6" s="10"/>
    </row>
    <row r="7" spans="1:9" ht="14.85" customHeight="1" x14ac:dyDescent="0.25">
      <c r="A7" s="24" t="s">
        <v>297</v>
      </c>
      <c r="B7" s="52" t="s">
        <v>382</v>
      </c>
      <c r="C7" s="15">
        <v>0</v>
      </c>
      <c r="D7" s="7">
        <v>115505.34</v>
      </c>
      <c r="E7" s="15">
        <v>0</v>
      </c>
      <c r="F7" s="7">
        <v>0</v>
      </c>
      <c r="G7" s="15">
        <f t="shared" si="0"/>
        <v>0</v>
      </c>
      <c r="H7" s="12"/>
      <c r="I7" s="10" t="s">
        <v>407</v>
      </c>
    </row>
    <row r="8" spans="1:9" ht="14.85" customHeight="1" x14ac:dyDescent="0.35">
      <c r="A8" s="24" t="s">
        <v>298</v>
      </c>
      <c r="B8" s="1" t="s">
        <v>299</v>
      </c>
      <c r="C8" s="15">
        <v>0</v>
      </c>
      <c r="D8" s="7">
        <v>-194650.58</v>
      </c>
      <c r="E8" s="15">
        <v>0</v>
      </c>
      <c r="F8" s="7">
        <v>0</v>
      </c>
      <c r="G8" s="15">
        <f t="shared" si="0"/>
        <v>0</v>
      </c>
      <c r="H8" s="12"/>
      <c r="I8" s="10"/>
    </row>
    <row r="9" spans="1:9" ht="14.85" customHeight="1" x14ac:dyDescent="0.25">
      <c r="A9" s="24" t="s">
        <v>300</v>
      </c>
      <c r="B9" s="1" t="s">
        <v>301</v>
      </c>
      <c r="C9" s="15">
        <v>0</v>
      </c>
      <c r="D9" s="7">
        <v>-3536270.8</v>
      </c>
      <c r="E9" s="15">
        <v>0</v>
      </c>
      <c r="F9" s="7">
        <v>0</v>
      </c>
      <c r="G9" s="15">
        <f t="shared" si="0"/>
        <v>0</v>
      </c>
      <c r="H9" s="12"/>
      <c r="I9" s="10"/>
    </row>
    <row r="10" spans="1:9" ht="14.85" customHeight="1" x14ac:dyDescent="0.35">
      <c r="A10" s="24" t="s">
        <v>302</v>
      </c>
      <c r="B10" s="1" t="s">
        <v>303</v>
      </c>
      <c r="C10" s="15">
        <v>0</v>
      </c>
      <c r="D10" s="7">
        <v>-971888</v>
      </c>
      <c r="E10" s="15">
        <v>0</v>
      </c>
      <c r="F10" s="7">
        <v>0</v>
      </c>
      <c r="G10" s="15">
        <f t="shared" si="0"/>
        <v>0</v>
      </c>
      <c r="H10" s="12"/>
      <c r="I10" s="10"/>
    </row>
    <row r="11" spans="1:9" ht="14.85" customHeight="1" x14ac:dyDescent="0.25">
      <c r="A11" s="24" t="s">
        <v>304</v>
      </c>
      <c r="B11" s="1" t="s">
        <v>305</v>
      </c>
      <c r="C11" s="15">
        <v>0</v>
      </c>
      <c r="D11" s="7">
        <v>-1073484.76</v>
      </c>
      <c r="E11" s="15">
        <v>0</v>
      </c>
      <c r="F11" s="7">
        <v>0</v>
      </c>
      <c r="G11" s="15">
        <f t="shared" si="0"/>
        <v>0</v>
      </c>
      <c r="H11" s="12"/>
      <c r="I11" s="10"/>
    </row>
    <row r="12" spans="1:9" ht="14.85" customHeight="1" x14ac:dyDescent="0.25">
      <c r="A12" s="24" t="s">
        <v>308</v>
      </c>
      <c r="B12" s="1" t="s">
        <v>309</v>
      </c>
      <c r="C12" s="15">
        <v>0</v>
      </c>
      <c r="D12" s="7">
        <v>-1947551.52</v>
      </c>
      <c r="E12" s="15">
        <v>0</v>
      </c>
      <c r="F12" s="7">
        <v>0</v>
      </c>
      <c r="G12" s="15">
        <f t="shared" si="0"/>
        <v>0</v>
      </c>
      <c r="H12" s="12"/>
      <c r="I12" s="10"/>
    </row>
    <row r="13" spans="1:9" ht="14.85" customHeight="1" x14ac:dyDescent="0.25">
      <c r="A13" s="24" t="s">
        <v>310</v>
      </c>
      <c r="B13" s="1" t="s">
        <v>406</v>
      </c>
      <c r="C13" s="15">
        <v>0</v>
      </c>
      <c r="D13" s="7">
        <v>-378232.25</v>
      </c>
      <c r="E13" s="15">
        <v>0</v>
      </c>
      <c r="F13" s="7">
        <v>0</v>
      </c>
      <c r="G13" s="15">
        <f t="shared" si="0"/>
        <v>0</v>
      </c>
      <c r="H13" s="12"/>
      <c r="I13" s="10"/>
    </row>
    <row r="14" spans="1:9" ht="14.85" customHeight="1" x14ac:dyDescent="0.35">
      <c r="A14" s="24" t="s">
        <v>311</v>
      </c>
      <c r="B14" s="1" t="s">
        <v>312</v>
      </c>
      <c r="C14" s="15">
        <v>0</v>
      </c>
      <c r="D14" s="7">
        <v>-494518.37</v>
      </c>
      <c r="E14" s="15">
        <v>0</v>
      </c>
      <c r="F14" s="7">
        <v>0</v>
      </c>
      <c r="G14" s="15">
        <f t="shared" si="0"/>
        <v>0</v>
      </c>
      <c r="H14" s="12"/>
      <c r="I14" s="10"/>
    </row>
    <row r="15" spans="1:9" ht="14.85" customHeight="1" x14ac:dyDescent="0.35">
      <c r="A15" s="24" t="s">
        <v>313</v>
      </c>
      <c r="B15" s="1" t="s">
        <v>314</v>
      </c>
      <c r="C15" s="15">
        <v>0</v>
      </c>
      <c r="D15" s="7">
        <v>-12200.29</v>
      </c>
      <c r="E15" s="15">
        <v>0</v>
      </c>
      <c r="F15" s="7">
        <v>0</v>
      </c>
      <c r="G15" s="15">
        <f t="shared" ref="G15:G34" si="1">SUM(E15-F15)</f>
        <v>0</v>
      </c>
      <c r="H15" s="12"/>
      <c r="I15" s="10"/>
    </row>
    <row r="16" spans="1:9" ht="14.85" customHeight="1" x14ac:dyDescent="0.35">
      <c r="A16" s="24" t="s">
        <v>315</v>
      </c>
      <c r="B16" s="1" t="s">
        <v>316</v>
      </c>
      <c r="C16" s="15">
        <v>0</v>
      </c>
      <c r="D16" s="7">
        <v>-1953321.45</v>
      </c>
      <c r="E16" s="15">
        <v>0</v>
      </c>
      <c r="F16" s="7">
        <v>0</v>
      </c>
      <c r="G16" s="15">
        <f t="shared" si="1"/>
        <v>0</v>
      </c>
      <c r="H16" s="12"/>
      <c r="I16" s="10"/>
    </row>
    <row r="17" spans="1:9" ht="14.85" customHeight="1" x14ac:dyDescent="0.35">
      <c r="A17" s="24" t="s">
        <v>317</v>
      </c>
      <c r="B17" s="1" t="s">
        <v>318</v>
      </c>
      <c r="C17" s="15">
        <v>0</v>
      </c>
      <c r="D17" s="7">
        <v>-177844.64</v>
      </c>
      <c r="E17" s="15">
        <v>0</v>
      </c>
      <c r="F17" s="7">
        <v>0</v>
      </c>
      <c r="G17" s="15">
        <f t="shared" si="1"/>
        <v>0</v>
      </c>
      <c r="H17" s="12"/>
      <c r="I17" s="10"/>
    </row>
    <row r="18" spans="1:9" ht="14.85" customHeight="1" x14ac:dyDescent="0.25">
      <c r="A18" s="24" t="s">
        <v>319</v>
      </c>
      <c r="B18" s="1" t="s">
        <v>320</v>
      </c>
      <c r="C18" s="15">
        <v>0</v>
      </c>
      <c r="D18" s="7">
        <v>-1858916.82</v>
      </c>
      <c r="E18" s="15">
        <v>0</v>
      </c>
      <c r="F18" s="7">
        <v>0</v>
      </c>
      <c r="G18" s="15">
        <f t="shared" si="1"/>
        <v>0</v>
      </c>
      <c r="H18" s="12"/>
      <c r="I18" s="10"/>
    </row>
    <row r="19" spans="1:9" ht="14.85" customHeight="1" x14ac:dyDescent="0.25">
      <c r="A19" s="24" t="s">
        <v>321</v>
      </c>
      <c r="B19" s="1" t="s">
        <v>322</v>
      </c>
      <c r="C19" s="15">
        <v>0</v>
      </c>
      <c r="D19" s="7">
        <v>-1497903.74</v>
      </c>
      <c r="E19" s="15">
        <v>0</v>
      </c>
      <c r="F19" s="7">
        <v>-369628.8</v>
      </c>
      <c r="G19" s="15">
        <f t="shared" si="1"/>
        <v>369628.8</v>
      </c>
      <c r="H19" s="12"/>
      <c r="I19" s="10" t="s">
        <v>408</v>
      </c>
    </row>
    <row r="20" spans="1:9" ht="14.85" customHeight="1" x14ac:dyDescent="0.25">
      <c r="A20" s="24" t="s">
        <v>323</v>
      </c>
      <c r="B20" s="1" t="s">
        <v>324</v>
      </c>
      <c r="C20" s="15">
        <v>0</v>
      </c>
      <c r="D20" s="7">
        <v>13209.82</v>
      </c>
      <c r="E20" s="15">
        <v>0</v>
      </c>
      <c r="F20" s="7">
        <v>0</v>
      </c>
      <c r="G20" s="15">
        <f t="shared" si="1"/>
        <v>0</v>
      </c>
      <c r="H20" s="12"/>
      <c r="I20" s="10"/>
    </row>
    <row r="21" spans="1:9" ht="14.85" customHeight="1" x14ac:dyDescent="0.25">
      <c r="A21" s="24" t="s">
        <v>325</v>
      </c>
      <c r="B21" s="1" t="s">
        <v>326</v>
      </c>
      <c r="C21" s="15">
        <v>0</v>
      </c>
      <c r="D21" s="7">
        <v>-176820.14</v>
      </c>
      <c r="E21" s="15">
        <v>0</v>
      </c>
      <c r="F21" s="7">
        <v>0</v>
      </c>
      <c r="G21" s="15">
        <f t="shared" si="1"/>
        <v>0</v>
      </c>
      <c r="H21" s="12"/>
      <c r="I21" s="10"/>
    </row>
    <row r="22" spans="1:9" ht="14.85" customHeight="1" x14ac:dyDescent="0.35">
      <c r="A22" s="24" t="s">
        <v>327</v>
      </c>
      <c r="B22" s="1" t="s">
        <v>328</v>
      </c>
      <c r="C22" s="15">
        <v>0</v>
      </c>
      <c r="D22" s="7">
        <v>-166675.1</v>
      </c>
      <c r="E22" s="15">
        <v>0</v>
      </c>
      <c r="F22" s="7">
        <v>0</v>
      </c>
      <c r="G22" s="15">
        <f t="shared" si="1"/>
        <v>0</v>
      </c>
      <c r="H22" s="12"/>
      <c r="I22" s="10"/>
    </row>
    <row r="23" spans="1:9" ht="14.85" customHeight="1" x14ac:dyDescent="0.25">
      <c r="A23" s="24" t="s">
        <v>330</v>
      </c>
      <c r="B23" s="1" t="s">
        <v>331</v>
      </c>
      <c r="C23" s="15">
        <v>0</v>
      </c>
      <c r="D23" s="7">
        <v>-21137.4</v>
      </c>
      <c r="E23" s="15">
        <v>0</v>
      </c>
      <c r="F23" s="7">
        <v>0</v>
      </c>
      <c r="G23" s="15">
        <f t="shared" si="1"/>
        <v>0</v>
      </c>
      <c r="H23" s="12"/>
      <c r="I23" s="10"/>
    </row>
    <row r="24" spans="1:9" ht="14.85" customHeight="1" x14ac:dyDescent="0.25">
      <c r="A24" s="24" t="s">
        <v>332</v>
      </c>
      <c r="B24" s="1" t="s">
        <v>333</v>
      </c>
      <c r="C24" s="15">
        <v>0</v>
      </c>
      <c r="D24" s="7">
        <v>-1994458.53</v>
      </c>
      <c r="E24" s="15">
        <v>0</v>
      </c>
      <c r="F24" s="7">
        <v>-256602.75</v>
      </c>
      <c r="G24" s="15">
        <f t="shared" si="1"/>
        <v>256602.75</v>
      </c>
      <c r="H24" s="12"/>
      <c r="I24" s="10" t="s">
        <v>408</v>
      </c>
    </row>
    <row r="25" spans="1:9" ht="14.85" customHeight="1" x14ac:dyDescent="0.25">
      <c r="A25" s="24" t="s">
        <v>334</v>
      </c>
      <c r="B25" s="1" t="s">
        <v>405</v>
      </c>
      <c r="C25" s="15">
        <v>0</v>
      </c>
      <c r="D25" s="7">
        <v>0</v>
      </c>
      <c r="E25" s="15">
        <v>0</v>
      </c>
      <c r="F25" s="7">
        <v>0</v>
      </c>
      <c r="G25" s="15">
        <f t="shared" si="1"/>
        <v>0</v>
      </c>
      <c r="H25" s="12"/>
      <c r="I25" s="10"/>
    </row>
    <row r="26" spans="1:9" ht="14.85" customHeight="1" x14ac:dyDescent="0.35">
      <c r="A26" s="24" t="s">
        <v>335</v>
      </c>
      <c r="B26" s="1" t="s">
        <v>336</v>
      </c>
      <c r="C26" s="15">
        <v>0</v>
      </c>
      <c r="D26" s="7">
        <v>-318183.98</v>
      </c>
      <c r="E26" s="15">
        <v>0</v>
      </c>
      <c r="F26" s="7">
        <v>0</v>
      </c>
      <c r="G26" s="15">
        <f t="shared" si="1"/>
        <v>0</v>
      </c>
      <c r="H26" s="12"/>
      <c r="I26" s="10"/>
    </row>
    <row r="27" spans="1:9" ht="14.85" customHeight="1" x14ac:dyDescent="0.25">
      <c r="A27" s="24" t="s">
        <v>337</v>
      </c>
      <c r="B27" s="1" t="s">
        <v>338</v>
      </c>
      <c r="C27" s="15">
        <v>0</v>
      </c>
      <c r="D27" s="7">
        <v>-242424</v>
      </c>
      <c r="E27" s="15">
        <v>0</v>
      </c>
      <c r="F27" s="7">
        <v>0</v>
      </c>
      <c r="G27" s="15">
        <f t="shared" si="1"/>
        <v>0</v>
      </c>
      <c r="H27" s="12"/>
      <c r="I27" s="10"/>
    </row>
    <row r="28" spans="1:9" ht="14.85" customHeight="1" x14ac:dyDescent="0.25">
      <c r="A28" s="24" t="s">
        <v>339</v>
      </c>
      <c r="B28" s="1" t="s">
        <v>340</v>
      </c>
      <c r="C28" s="15">
        <v>0</v>
      </c>
      <c r="D28" s="7">
        <v>-261605.17</v>
      </c>
      <c r="E28" s="15">
        <v>0</v>
      </c>
      <c r="F28" s="7">
        <v>0</v>
      </c>
      <c r="G28" s="15">
        <f t="shared" si="1"/>
        <v>0</v>
      </c>
      <c r="H28" s="12"/>
      <c r="I28" s="10"/>
    </row>
    <row r="29" spans="1:9" ht="14.85" customHeight="1" x14ac:dyDescent="0.25">
      <c r="A29" s="24" t="s">
        <v>341</v>
      </c>
      <c r="B29" s="1" t="s">
        <v>342</v>
      </c>
      <c r="C29" s="15">
        <v>0</v>
      </c>
      <c r="D29" s="7">
        <v>-12230</v>
      </c>
      <c r="E29" s="15">
        <v>0</v>
      </c>
      <c r="F29" s="7">
        <v>0</v>
      </c>
      <c r="G29" s="15">
        <f t="shared" si="1"/>
        <v>0</v>
      </c>
      <c r="H29" s="12"/>
      <c r="I29" s="10"/>
    </row>
    <row r="30" spans="1:9" ht="14.85" customHeight="1" x14ac:dyDescent="0.25">
      <c r="A30" s="24" t="s">
        <v>343</v>
      </c>
      <c r="B30" s="1" t="s">
        <v>344</v>
      </c>
      <c r="C30" s="15">
        <v>0</v>
      </c>
      <c r="D30" s="7">
        <v>-447213.44</v>
      </c>
      <c r="E30" s="15">
        <v>0</v>
      </c>
      <c r="F30" s="7">
        <v>3860</v>
      </c>
      <c r="G30" s="15">
        <f t="shared" si="1"/>
        <v>-3860</v>
      </c>
      <c r="H30" s="12"/>
      <c r="I30" s="10" t="s">
        <v>408</v>
      </c>
    </row>
    <row r="31" spans="1:9" ht="14.85" customHeight="1" x14ac:dyDescent="0.3">
      <c r="A31" s="24" t="s">
        <v>345</v>
      </c>
      <c r="B31" s="1" t="s">
        <v>346</v>
      </c>
      <c r="C31" s="15">
        <v>350000</v>
      </c>
      <c r="D31" s="7">
        <v>449510</v>
      </c>
      <c r="E31" s="15">
        <v>0</v>
      </c>
      <c r="F31" s="7">
        <v>3660</v>
      </c>
      <c r="G31" s="15">
        <f t="shared" si="1"/>
        <v>-3660</v>
      </c>
      <c r="H31" s="12"/>
      <c r="I31" s="10"/>
    </row>
    <row r="32" spans="1:9" ht="14.85" customHeight="1" x14ac:dyDescent="0.3">
      <c r="A32" s="24" t="s">
        <v>347</v>
      </c>
      <c r="B32" s="1" t="s">
        <v>348</v>
      </c>
      <c r="C32" s="15">
        <v>0</v>
      </c>
      <c r="D32" s="7">
        <v>-668527.75</v>
      </c>
      <c r="E32" s="15">
        <v>0</v>
      </c>
      <c r="F32" s="7">
        <v>0</v>
      </c>
      <c r="G32" s="15">
        <f t="shared" si="1"/>
        <v>0</v>
      </c>
      <c r="H32" s="12"/>
      <c r="I32" s="10"/>
    </row>
    <row r="33" spans="1:9" ht="14.85" customHeight="1" x14ac:dyDescent="0.3">
      <c r="A33" s="24" t="s">
        <v>349</v>
      </c>
      <c r="B33" s="1" t="s">
        <v>350</v>
      </c>
      <c r="C33" s="15">
        <v>0</v>
      </c>
      <c r="D33" s="7">
        <v>36253.03</v>
      </c>
      <c r="E33" s="15">
        <v>0</v>
      </c>
      <c r="F33" s="7">
        <v>0</v>
      </c>
      <c r="G33" s="15">
        <f t="shared" si="1"/>
        <v>0</v>
      </c>
      <c r="H33" s="12"/>
      <c r="I33" s="10"/>
    </row>
    <row r="34" spans="1:9" ht="14.85" customHeight="1" x14ac:dyDescent="0.3">
      <c r="A34" s="24" t="s">
        <v>351</v>
      </c>
      <c r="B34" s="1" t="s">
        <v>352</v>
      </c>
      <c r="C34" s="15">
        <v>0</v>
      </c>
      <c r="D34" s="7">
        <v>-330258.51</v>
      </c>
      <c r="E34" s="15">
        <v>0</v>
      </c>
      <c r="F34" s="7">
        <v>46526.01</v>
      </c>
      <c r="G34" s="15">
        <f t="shared" si="1"/>
        <v>-46526.01</v>
      </c>
      <c r="H34" s="12"/>
      <c r="I34" s="10"/>
    </row>
    <row r="35" spans="1:9" ht="14.85" customHeight="1" x14ac:dyDescent="0.3">
      <c r="A35" s="54"/>
      <c r="B35" s="83" t="s">
        <v>365</v>
      </c>
      <c r="C35" s="53">
        <f>SUM(C6:C34)</f>
        <v>-49650000</v>
      </c>
      <c r="D35" s="84">
        <f>SUM(D6:D34)</f>
        <v>-18013320.610000003</v>
      </c>
      <c r="E35" s="53">
        <f>SUM(E6:E34)</f>
        <v>-5000000</v>
      </c>
      <c r="F35" s="84">
        <f>SUM(F6:F34)</f>
        <v>-572185.54</v>
      </c>
      <c r="G35" s="53">
        <f>SUM(G6:G34)</f>
        <v>-4427814.46</v>
      </c>
      <c r="H35" s="53">
        <v>-2000000</v>
      </c>
      <c r="I35" s="85"/>
    </row>
    <row r="36" spans="1:9" ht="14.85" customHeight="1" x14ac:dyDescent="0.3">
      <c r="A36" s="1"/>
      <c r="B36" s="1"/>
      <c r="C36" s="7"/>
      <c r="D36" s="7"/>
      <c r="E36" s="7"/>
      <c r="F36" s="7"/>
      <c r="G36" s="7"/>
      <c r="H36" s="12"/>
    </row>
    <row r="37" spans="1:9" ht="14.85" customHeight="1" x14ac:dyDescent="0.3">
      <c r="C37" s="12"/>
      <c r="D37" s="12"/>
      <c r="E37" s="12"/>
      <c r="F37" s="12"/>
      <c r="G37" s="12"/>
      <c r="H37" s="12"/>
    </row>
    <row r="38" spans="1:9" ht="14.85" customHeight="1" x14ac:dyDescent="0.3">
      <c r="C38" s="12"/>
      <c r="D38" s="12"/>
      <c r="E38" s="12"/>
      <c r="F38" s="12"/>
      <c r="G38" s="12"/>
      <c r="H38" s="12"/>
    </row>
    <row r="39" spans="1:9" ht="14.85" customHeight="1" x14ac:dyDescent="0.3">
      <c r="C39" s="12"/>
      <c r="D39" s="12"/>
      <c r="E39" s="12"/>
      <c r="F39" s="12"/>
      <c r="G39" s="12"/>
      <c r="H39" s="12"/>
    </row>
    <row r="40" spans="1:9" ht="14.85" customHeight="1" x14ac:dyDescent="0.3">
      <c r="C40" s="12"/>
      <c r="D40" s="12"/>
      <c r="E40" s="12"/>
      <c r="F40" s="12"/>
      <c r="G40" s="12"/>
      <c r="H40" s="12"/>
    </row>
    <row r="41" spans="1:9" ht="14.85" customHeight="1" x14ac:dyDescent="0.3">
      <c r="C41" s="12"/>
      <c r="D41" s="12"/>
      <c r="E41" s="12"/>
      <c r="F41" s="12"/>
      <c r="G41" s="12"/>
      <c r="H41" s="12"/>
    </row>
    <row r="42" spans="1:9" ht="14.85" customHeight="1" x14ac:dyDescent="0.3">
      <c r="C42" s="12"/>
      <c r="D42" s="12"/>
      <c r="E42" s="12"/>
      <c r="F42" s="12"/>
      <c r="G42" s="12"/>
      <c r="H42" s="12"/>
    </row>
    <row r="43" spans="1:9" ht="14.85" customHeight="1" x14ac:dyDescent="0.3">
      <c r="C43" s="12"/>
      <c r="D43" s="12"/>
      <c r="E43" s="12"/>
      <c r="F43" s="12"/>
      <c r="G43" s="12"/>
      <c r="H43" s="12"/>
    </row>
    <row r="44" spans="1:9" ht="14.85" customHeight="1" x14ac:dyDescent="0.3">
      <c r="C44" s="12"/>
      <c r="D44" s="12"/>
      <c r="E44" s="12"/>
      <c r="F44" s="12"/>
      <c r="G44" s="12"/>
      <c r="H44" s="12"/>
    </row>
    <row r="45" spans="1:9" ht="14.85" customHeight="1" x14ac:dyDescent="0.3">
      <c r="C45" s="12"/>
      <c r="D45" s="12"/>
      <c r="E45" s="12"/>
      <c r="F45" s="12"/>
      <c r="G45" s="12"/>
      <c r="H45" s="12"/>
    </row>
    <row r="46" spans="1:9" ht="14.85" customHeight="1" x14ac:dyDescent="0.25">
      <c r="C46" s="12"/>
      <c r="D46" s="12"/>
      <c r="E46" s="12"/>
      <c r="F46" s="12"/>
      <c r="G46" s="12"/>
      <c r="H46" s="12"/>
    </row>
    <row r="47" spans="1:9" ht="14.85" customHeight="1" x14ac:dyDescent="0.35">
      <c r="C47" s="12"/>
      <c r="D47" s="12"/>
      <c r="E47" s="12"/>
      <c r="F47" s="12"/>
      <c r="G47" s="12"/>
      <c r="H47" s="12"/>
    </row>
    <row r="48" spans="1:9" ht="14.45" x14ac:dyDescent="0.35">
      <c r="C48" s="12"/>
      <c r="D48" s="12"/>
      <c r="E48" s="12"/>
      <c r="F48" s="12"/>
      <c r="G48" s="12"/>
      <c r="H48" s="12"/>
    </row>
    <row r="49" spans="3:8" ht="14.45" x14ac:dyDescent="0.35">
      <c r="C49" s="12"/>
      <c r="D49" s="12"/>
      <c r="E49" s="12"/>
      <c r="F49" s="12"/>
      <c r="G49" s="12"/>
      <c r="H49" s="12"/>
    </row>
    <row r="50" spans="3:8" ht="14.45" x14ac:dyDescent="0.35">
      <c r="C50" s="12"/>
      <c r="D50" s="12"/>
      <c r="E50" s="12"/>
      <c r="F50" s="12"/>
      <c r="G50" s="12"/>
      <c r="H50" s="12"/>
    </row>
    <row r="51" spans="3:8" x14ac:dyDescent="0.25">
      <c r="C51" s="12"/>
      <c r="D51" s="12"/>
      <c r="E51" s="12"/>
      <c r="F51" s="12"/>
      <c r="G51" s="12"/>
      <c r="H51" s="12"/>
    </row>
    <row r="52" spans="3:8" x14ac:dyDescent="0.25">
      <c r="C52" s="12"/>
      <c r="D52" s="12"/>
      <c r="E52" s="12"/>
      <c r="F52" s="12"/>
      <c r="G52" s="12"/>
      <c r="H52" s="12"/>
    </row>
    <row r="53" spans="3:8" x14ac:dyDescent="0.25">
      <c r="C53" s="12"/>
      <c r="D53" s="12"/>
      <c r="E53" s="12"/>
      <c r="F53" s="12"/>
      <c r="G53" s="12"/>
      <c r="H53" s="12"/>
    </row>
    <row r="54" spans="3:8" x14ac:dyDescent="0.25">
      <c r="C54" s="12"/>
      <c r="D54" s="12"/>
      <c r="E54" s="12"/>
      <c r="F54" s="12"/>
      <c r="G54" s="12"/>
      <c r="H54" s="12"/>
    </row>
    <row r="55" spans="3:8" x14ac:dyDescent="0.25">
      <c r="C55" s="12"/>
      <c r="D55" s="12"/>
      <c r="E55" s="12"/>
      <c r="F55" s="12"/>
      <c r="G55" s="12"/>
      <c r="H55" s="12"/>
    </row>
    <row r="56" spans="3:8" x14ac:dyDescent="0.25">
      <c r="C56" s="12"/>
      <c r="D56" s="12"/>
      <c r="E56" s="12"/>
      <c r="F56" s="12"/>
      <c r="G56" s="12"/>
      <c r="H56" s="12"/>
    </row>
    <row r="57" spans="3:8" x14ac:dyDescent="0.25">
      <c r="C57" s="12"/>
      <c r="D57" s="12"/>
      <c r="E57" s="12"/>
      <c r="F57" s="12"/>
      <c r="G57" s="12"/>
      <c r="H57" s="12"/>
    </row>
    <row r="58" spans="3:8" x14ac:dyDescent="0.25">
      <c r="C58" s="12"/>
      <c r="D58" s="12"/>
      <c r="E58" s="12"/>
      <c r="F58" s="12"/>
      <c r="G58" s="12"/>
      <c r="H58" s="12"/>
    </row>
    <row r="59" spans="3:8" x14ac:dyDescent="0.25">
      <c r="C59" s="12"/>
      <c r="D59" s="12"/>
      <c r="E59" s="12"/>
      <c r="F59" s="12"/>
      <c r="G59" s="12"/>
      <c r="H59" s="12"/>
    </row>
    <row r="60" spans="3:8" x14ac:dyDescent="0.25">
      <c r="C60" s="12"/>
      <c r="D60" s="12"/>
      <c r="E60" s="12"/>
      <c r="F60" s="12"/>
      <c r="G60" s="12"/>
      <c r="H60" s="12"/>
    </row>
    <row r="61" spans="3:8" x14ac:dyDescent="0.25">
      <c r="C61" s="12"/>
      <c r="D61" s="12"/>
      <c r="E61" s="12"/>
      <c r="F61" s="12"/>
      <c r="G61" s="12"/>
      <c r="H61" s="12"/>
    </row>
    <row r="62" spans="3:8" x14ac:dyDescent="0.25">
      <c r="C62" s="12"/>
      <c r="D62" s="12"/>
      <c r="E62" s="12"/>
      <c r="F62" s="12"/>
      <c r="G62" s="12"/>
      <c r="H62" s="12"/>
    </row>
    <row r="63" spans="3:8" x14ac:dyDescent="0.25">
      <c r="C63" s="12"/>
      <c r="D63" s="12"/>
      <c r="E63" s="12"/>
      <c r="F63" s="12"/>
      <c r="G63" s="12"/>
      <c r="H63" s="12"/>
    </row>
    <row r="64" spans="3:8" x14ac:dyDescent="0.25">
      <c r="C64" s="12"/>
      <c r="D64" s="12"/>
      <c r="E64" s="12"/>
      <c r="F64" s="12"/>
      <c r="G64" s="12"/>
      <c r="H64" s="12"/>
    </row>
    <row r="65" spans="3:8" x14ac:dyDescent="0.25">
      <c r="C65" s="12"/>
      <c r="D65" s="12"/>
      <c r="E65" s="12"/>
      <c r="F65" s="12"/>
      <c r="G65" s="12"/>
      <c r="H65" s="12"/>
    </row>
    <row r="66" spans="3:8" x14ac:dyDescent="0.25">
      <c r="C66" s="12"/>
      <c r="D66" s="12"/>
      <c r="E66" s="12"/>
      <c r="F66" s="12"/>
      <c r="G66" s="12"/>
      <c r="H66" s="12"/>
    </row>
    <row r="67" spans="3:8" x14ac:dyDescent="0.25">
      <c r="C67" s="12"/>
      <c r="D67" s="12"/>
      <c r="E67" s="12"/>
      <c r="F67" s="12"/>
      <c r="G67" s="12"/>
      <c r="H67" s="12"/>
    </row>
    <row r="68" spans="3:8" x14ac:dyDescent="0.25">
      <c r="C68" s="12"/>
      <c r="D68" s="12"/>
      <c r="E68" s="12"/>
      <c r="F68" s="12"/>
      <c r="G68" s="12"/>
      <c r="H68" s="12"/>
    </row>
    <row r="69" spans="3:8" x14ac:dyDescent="0.25">
      <c r="C69" s="12"/>
      <c r="D69" s="12"/>
      <c r="E69" s="12"/>
      <c r="F69" s="12"/>
      <c r="G69" s="12"/>
      <c r="H69" s="12"/>
    </row>
    <row r="70" spans="3:8" x14ac:dyDescent="0.25">
      <c r="C70" s="12"/>
      <c r="D70" s="12"/>
      <c r="E70" s="12"/>
      <c r="F70" s="12"/>
      <c r="G70" s="12"/>
      <c r="H70" s="12"/>
    </row>
    <row r="71" spans="3:8" x14ac:dyDescent="0.25">
      <c r="C71" s="12"/>
      <c r="D71" s="12"/>
      <c r="E71" s="12"/>
      <c r="F71" s="12"/>
      <c r="G71" s="12"/>
      <c r="H71" s="12"/>
    </row>
    <row r="72" spans="3:8" x14ac:dyDescent="0.25">
      <c r="C72" s="12"/>
      <c r="D72" s="12"/>
      <c r="E72" s="12"/>
      <c r="F72" s="12"/>
      <c r="G72" s="12"/>
      <c r="H72" s="12"/>
    </row>
    <row r="73" spans="3:8" x14ac:dyDescent="0.25">
      <c r="C73" s="12"/>
      <c r="D73" s="12"/>
      <c r="E73" s="12"/>
      <c r="F73" s="12"/>
      <c r="G73" s="12"/>
      <c r="H73" s="12"/>
    </row>
    <row r="74" spans="3:8" x14ac:dyDescent="0.25">
      <c r="C74" s="12"/>
      <c r="D74" s="12"/>
      <c r="E74" s="12"/>
      <c r="F74" s="12"/>
      <c r="G74" s="12"/>
      <c r="H74" s="12"/>
    </row>
    <row r="75" spans="3:8" x14ac:dyDescent="0.25">
      <c r="C75" s="12"/>
      <c r="D75" s="12"/>
      <c r="E75" s="12"/>
      <c r="F75" s="12"/>
      <c r="G75" s="12"/>
      <c r="H75" s="12"/>
    </row>
    <row r="76" spans="3:8" x14ac:dyDescent="0.25">
      <c r="C76" s="12"/>
      <c r="D76" s="12"/>
      <c r="E76" s="12"/>
      <c r="F76" s="12"/>
      <c r="G76" s="12"/>
      <c r="H76" s="12"/>
    </row>
    <row r="77" spans="3:8" x14ac:dyDescent="0.25">
      <c r="C77" s="12"/>
      <c r="D77" s="12"/>
      <c r="E77" s="12"/>
      <c r="F77" s="12"/>
      <c r="G77" s="12"/>
      <c r="H77" s="12"/>
    </row>
    <row r="78" spans="3:8" x14ac:dyDescent="0.25">
      <c r="C78" s="12"/>
      <c r="D78" s="12"/>
      <c r="E78" s="12"/>
      <c r="F78" s="12"/>
      <c r="G78" s="12"/>
      <c r="H78" s="12"/>
    </row>
    <row r="79" spans="3:8" x14ac:dyDescent="0.25">
      <c r="C79" s="12"/>
      <c r="D79" s="12"/>
      <c r="E79" s="12"/>
      <c r="F79" s="12"/>
      <c r="G79" s="12"/>
      <c r="H79" s="12"/>
    </row>
    <row r="80" spans="3:8" x14ac:dyDescent="0.25">
      <c r="C80" s="12"/>
      <c r="D80" s="12"/>
      <c r="E80" s="12"/>
      <c r="F80" s="12"/>
      <c r="G80" s="12"/>
      <c r="H80" s="12"/>
    </row>
    <row r="81" spans="3:8" x14ac:dyDescent="0.25">
      <c r="C81" s="12"/>
      <c r="D81" s="12"/>
      <c r="E81" s="12"/>
      <c r="F81" s="12"/>
      <c r="G81" s="12"/>
      <c r="H81" s="12"/>
    </row>
    <row r="82" spans="3:8" x14ac:dyDescent="0.25">
      <c r="C82" s="12"/>
      <c r="D82" s="12"/>
      <c r="E82" s="12"/>
      <c r="F82" s="12"/>
      <c r="G82" s="12"/>
      <c r="H82" s="12"/>
    </row>
    <row r="83" spans="3:8" x14ac:dyDescent="0.25">
      <c r="C83" s="12"/>
      <c r="D83" s="12"/>
      <c r="E83" s="12"/>
      <c r="F83" s="12"/>
      <c r="G83" s="12"/>
      <c r="H83" s="12"/>
    </row>
    <row r="84" spans="3:8" x14ac:dyDescent="0.25">
      <c r="C84" s="12"/>
      <c r="D84" s="12"/>
      <c r="E84" s="12"/>
      <c r="F84" s="12"/>
      <c r="G84" s="12"/>
      <c r="H84" s="12"/>
    </row>
    <row r="85" spans="3:8" x14ac:dyDescent="0.25">
      <c r="C85" s="12"/>
      <c r="D85" s="12"/>
      <c r="E85" s="12"/>
      <c r="F85" s="12"/>
      <c r="G85" s="12"/>
      <c r="H85" s="12"/>
    </row>
    <row r="86" spans="3:8" x14ac:dyDescent="0.25">
      <c r="C86" s="12"/>
      <c r="D86" s="12"/>
      <c r="E86" s="12"/>
      <c r="F86" s="12"/>
      <c r="G86" s="12"/>
      <c r="H86" s="12"/>
    </row>
    <row r="87" spans="3:8" x14ac:dyDescent="0.25">
      <c r="C87" s="12"/>
      <c r="D87" s="12"/>
      <c r="E87" s="12"/>
      <c r="F87" s="12"/>
      <c r="G87" s="12"/>
      <c r="H87" s="12"/>
    </row>
    <row r="88" spans="3:8" x14ac:dyDescent="0.25">
      <c r="C88" s="12"/>
      <c r="D88" s="12"/>
      <c r="E88" s="12"/>
      <c r="F88" s="12"/>
      <c r="G88" s="12"/>
      <c r="H88" s="12"/>
    </row>
    <row r="89" spans="3:8" x14ac:dyDescent="0.25">
      <c r="C89" s="12"/>
      <c r="D89" s="12"/>
      <c r="E89" s="12"/>
      <c r="F89" s="12"/>
      <c r="G89" s="12"/>
      <c r="H89" s="12"/>
    </row>
    <row r="90" spans="3:8" x14ac:dyDescent="0.25">
      <c r="C90" s="12"/>
      <c r="D90" s="12"/>
      <c r="E90" s="12"/>
      <c r="F90" s="12"/>
      <c r="G90" s="12"/>
      <c r="H90" s="12"/>
    </row>
    <row r="91" spans="3:8" x14ac:dyDescent="0.25">
      <c r="C91" s="12"/>
      <c r="D91" s="12"/>
      <c r="E91" s="12"/>
      <c r="F91" s="12"/>
      <c r="G91" s="12"/>
      <c r="H91" s="12"/>
    </row>
    <row r="92" spans="3:8" x14ac:dyDescent="0.25">
      <c r="C92" s="12"/>
      <c r="D92" s="12"/>
      <c r="E92" s="12"/>
      <c r="F92" s="12"/>
      <c r="G92" s="12"/>
      <c r="H92" s="12"/>
    </row>
    <row r="93" spans="3:8" x14ac:dyDescent="0.25">
      <c r="C93" s="12"/>
      <c r="D93" s="12"/>
      <c r="E93" s="12"/>
      <c r="F93" s="12"/>
      <c r="G93" s="12"/>
      <c r="H93" s="12"/>
    </row>
    <row r="94" spans="3:8" x14ac:dyDescent="0.25">
      <c r="C94" s="12"/>
      <c r="D94" s="12"/>
      <c r="E94" s="12"/>
      <c r="F94" s="12"/>
      <c r="G94" s="12"/>
      <c r="H94" s="12"/>
    </row>
    <row r="95" spans="3:8" x14ac:dyDescent="0.25">
      <c r="C95" s="12"/>
      <c r="D95" s="12"/>
      <c r="E95" s="12"/>
      <c r="F95" s="12"/>
      <c r="G95" s="12"/>
      <c r="H95" s="12"/>
    </row>
    <row r="96" spans="3:8" x14ac:dyDescent="0.25">
      <c r="C96" s="12"/>
      <c r="D96" s="12"/>
      <c r="E96" s="12"/>
      <c r="F96" s="12"/>
      <c r="G96" s="12"/>
      <c r="H96" s="12"/>
    </row>
    <row r="97" spans="3:8" x14ac:dyDescent="0.25">
      <c r="C97" s="12"/>
      <c r="D97" s="12"/>
      <c r="E97" s="12"/>
      <c r="F97" s="12"/>
      <c r="G97" s="12"/>
      <c r="H97" s="12"/>
    </row>
    <row r="98" spans="3:8" x14ac:dyDescent="0.25">
      <c r="C98" s="12"/>
      <c r="D98" s="12"/>
      <c r="E98" s="12"/>
      <c r="F98" s="12"/>
      <c r="G98" s="12"/>
      <c r="H98" s="12"/>
    </row>
    <row r="99" spans="3:8" x14ac:dyDescent="0.25">
      <c r="C99" s="12"/>
      <c r="D99" s="12"/>
      <c r="E99" s="12"/>
      <c r="F99" s="12"/>
      <c r="G99" s="12"/>
      <c r="H99" s="12"/>
    </row>
    <row r="100" spans="3:8" x14ac:dyDescent="0.25">
      <c r="C100" s="12"/>
      <c r="D100" s="12"/>
      <c r="E100" s="12"/>
      <c r="F100" s="12"/>
      <c r="G100" s="12"/>
      <c r="H100" s="12"/>
    </row>
    <row r="101" spans="3:8" x14ac:dyDescent="0.25">
      <c r="C101" s="12"/>
      <c r="D101" s="12"/>
      <c r="E101" s="12"/>
      <c r="F101" s="12"/>
      <c r="G101" s="12"/>
      <c r="H101" s="12"/>
    </row>
    <row r="102" spans="3:8" x14ac:dyDescent="0.25">
      <c r="C102" s="12"/>
      <c r="D102" s="12"/>
      <c r="E102" s="12"/>
      <c r="F102" s="12"/>
      <c r="G102" s="12"/>
      <c r="H102" s="12"/>
    </row>
    <row r="103" spans="3:8" x14ac:dyDescent="0.25">
      <c r="C103" s="12"/>
      <c r="D103" s="12"/>
      <c r="E103" s="12"/>
      <c r="F103" s="12"/>
      <c r="G103" s="12"/>
      <c r="H103" s="12"/>
    </row>
    <row r="104" spans="3:8" x14ac:dyDescent="0.25">
      <c r="C104" s="12"/>
      <c r="D104" s="12"/>
      <c r="E104" s="12"/>
      <c r="F104" s="12"/>
      <c r="G104" s="12"/>
      <c r="H104" s="12"/>
    </row>
    <row r="105" spans="3:8" x14ac:dyDescent="0.25">
      <c r="C105" s="12"/>
      <c r="D105" s="12"/>
      <c r="E105" s="12"/>
      <c r="F105" s="12"/>
      <c r="G105" s="12"/>
      <c r="H105" s="12"/>
    </row>
    <row r="106" spans="3:8" x14ac:dyDescent="0.25">
      <c r="C106" s="12"/>
      <c r="D106" s="12"/>
      <c r="E106" s="12"/>
      <c r="F106" s="12"/>
      <c r="G106" s="12"/>
      <c r="H106" s="12"/>
    </row>
    <row r="107" spans="3:8" x14ac:dyDescent="0.25">
      <c r="C107" s="12"/>
      <c r="D107" s="12"/>
      <c r="E107" s="12"/>
      <c r="F107" s="12"/>
      <c r="G107" s="12"/>
      <c r="H107" s="12"/>
    </row>
    <row r="108" spans="3:8" x14ac:dyDescent="0.25">
      <c r="C108" s="12"/>
      <c r="D108" s="12"/>
      <c r="E108" s="12"/>
      <c r="F108" s="12"/>
      <c r="G108" s="12"/>
      <c r="H108" s="12"/>
    </row>
    <row r="109" spans="3:8" x14ac:dyDescent="0.25">
      <c r="C109" s="12"/>
      <c r="D109" s="12"/>
      <c r="E109" s="12"/>
      <c r="F109" s="12"/>
      <c r="G109" s="12"/>
      <c r="H109" s="12"/>
    </row>
    <row r="110" spans="3:8" x14ac:dyDescent="0.25">
      <c r="C110" s="12"/>
      <c r="D110" s="12"/>
      <c r="E110" s="12"/>
      <c r="F110" s="12"/>
      <c r="G110" s="12"/>
      <c r="H110" s="12"/>
    </row>
    <row r="111" spans="3:8" x14ac:dyDescent="0.25">
      <c r="C111" s="12"/>
      <c r="D111" s="12"/>
      <c r="E111" s="12"/>
      <c r="F111" s="12"/>
      <c r="G111" s="12"/>
      <c r="H111" s="12"/>
    </row>
    <row r="112" spans="3:8" x14ac:dyDescent="0.25">
      <c r="C112" s="12"/>
      <c r="D112" s="12"/>
      <c r="E112" s="12"/>
      <c r="F112" s="12"/>
      <c r="G112" s="12"/>
      <c r="H112" s="12"/>
    </row>
    <row r="113" spans="3:8" x14ac:dyDescent="0.25">
      <c r="C113" s="12"/>
      <c r="D113" s="12"/>
      <c r="E113" s="12"/>
      <c r="F113" s="12"/>
      <c r="G113" s="12"/>
      <c r="H113" s="12"/>
    </row>
    <row r="114" spans="3:8" x14ac:dyDescent="0.25">
      <c r="C114" s="12"/>
      <c r="D114" s="12"/>
      <c r="E114" s="12"/>
      <c r="F114" s="12"/>
      <c r="G114" s="12"/>
      <c r="H114" s="12"/>
    </row>
  </sheetData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&amp;LSag 14-1642 / Dok 60399-14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G30" sqref="G30"/>
    </sheetView>
  </sheetViews>
  <sheetFormatPr defaultRowHeight="15" x14ac:dyDescent="0.25"/>
  <cols>
    <col min="2" max="2" width="43.140625" customWidth="1"/>
    <col min="3" max="3" width="11.85546875" hidden="1" customWidth="1"/>
    <col min="4" max="4" width="11.140625" hidden="1" customWidth="1"/>
    <col min="5" max="5" width="10.42578125" customWidth="1"/>
    <col min="6" max="6" width="10.140625" customWidth="1"/>
    <col min="7" max="7" width="10.42578125" customWidth="1"/>
    <col min="8" max="8" width="11.42578125" customWidth="1"/>
    <col min="9" max="9" width="35.140625" customWidth="1"/>
  </cols>
  <sheetData>
    <row r="1" spans="1:9" x14ac:dyDescent="0.25">
      <c r="A1" t="s">
        <v>378</v>
      </c>
    </row>
    <row r="2" spans="1:9" x14ac:dyDescent="0.25">
      <c r="A2" s="25" t="s">
        <v>371</v>
      </c>
      <c r="B2" s="26" t="s">
        <v>293</v>
      </c>
      <c r="C2" s="27" t="s">
        <v>1</v>
      </c>
      <c r="D2" s="28" t="s">
        <v>2</v>
      </c>
      <c r="E2" s="27" t="s">
        <v>3</v>
      </c>
      <c r="F2" s="28" t="s">
        <v>4</v>
      </c>
      <c r="G2" s="29" t="s">
        <v>5</v>
      </c>
      <c r="H2" s="28" t="s">
        <v>372</v>
      </c>
      <c r="I2" s="25" t="s">
        <v>377</v>
      </c>
    </row>
    <row r="3" spans="1:9" ht="14.85" x14ac:dyDescent="0.35">
      <c r="A3" s="30"/>
      <c r="B3" s="31"/>
      <c r="C3" s="32" t="s">
        <v>376</v>
      </c>
      <c r="D3" s="33" t="s">
        <v>376</v>
      </c>
      <c r="E3" s="32"/>
      <c r="F3" s="33"/>
      <c r="G3" s="34"/>
      <c r="H3" s="33" t="s">
        <v>374</v>
      </c>
      <c r="I3" s="30"/>
    </row>
    <row r="4" spans="1:9" x14ac:dyDescent="0.25">
      <c r="A4" s="35"/>
      <c r="B4" s="36" t="s">
        <v>353</v>
      </c>
      <c r="C4" s="37">
        <v>300414</v>
      </c>
      <c r="D4" s="38">
        <v>300414</v>
      </c>
      <c r="E4" s="37">
        <v>2014</v>
      </c>
      <c r="F4" s="38" t="s">
        <v>94</v>
      </c>
      <c r="G4" s="39" t="s">
        <v>9</v>
      </c>
      <c r="H4" s="38" t="s">
        <v>404</v>
      </c>
      <c r="I4" s="35"/>
    </row>
    <row r="5" spans="1:9" ht="14.85" customHeight="1" x14ac:dyDescent="0.25">
      <c r="A5" s="13" t="s">
        <v>354</v>
      </c>
      <c r="B5" s="1" t="s">
        <v>355</v>
      </c>
      <c r="C5" s="15">
        <v>0</v>
      </c>
      <c r="D5" s="7">
        <v>628135.04</v>
      </c>
      <c r="E5" s="15">
        <v>0</v>
      </c>
      <c r="F5" s="7">
        <v>18044.259999999998</v>
      </c>
      <c r="G5" s="15">
        <f t="shared" ref="G5:G7" si="0">SUM(E5-F5)</f>
        <v>-18044.259999999998</v>
      </c>
      <c r="H5" s="12"/>
      <c r="I5" s="10"/>
    </row>
    <row r="6" spans="1:9" ht="14.85" customHeight="1" x14ac:dyDescent="0.25">
      <c r="A6" s="13" t="s">
        <v>297</v>
      </c>
      <c r="B6" s="1" t="s">
        <v>382</v>
      </c>
      <c r="C6" s="15">
        <v>1460000</v>
      </c>
      <c r="D6" s="7">
        <v>3267142.62</v>
      </c>
      <c r="E6" s="15">
        <v>0</v>
      </c>
      <c r="F6" s="7">
        <v>502310.16</v>
      </c>
      <c r="G6" s="15">
        <f t="shared" si="0"/>
        <v>-502310.16</v>
      </c>
      <c r="H6" s="12"/>
      <c r="I6" s="10"/>
    </row>
    <row r="7" spans="1:9" ht="14.85" customHeight="1" x14ac:dyDescent="0.25">
      <c r="A7" s="13" t="s">
        <v>306</v>
      </c>
      <c r="B7" s="1" t="s">
        <v>307</v>
      </c>
      <c r="C7" s="15">
        <v>2680000</v>
      </c>
      <c r="D7" s="7">
        <v>2613983.83</v>
      </c>
      <c r="E7" s="15">
        <v>0</v>
      </c>
      <c r="F7" s="7">
        <v>0</v>
      </c>
      <c r="G7" s="15">
        <f t="shared" si="0"/>
        <v>0</v>
      </c>
      <c r="H7" s="12"/>
      <c r="I7" s="10"/>
    </row>
    <row r="8" spans="1:9" ht="14.85" customHeight="1" x14ac:dyDescent="0.25">
      <c r="A8" s="13" t="s">
        <v>356</v>
      </c>
      <c r="B8" s="1" t="s">
        <v>357</v>
      </c>
      <c r="C8" s="15">
        <v>0</v>
      </c>
      <c r="D8" s="7">
        <v>997705.76</v>
      </c>
      <c r="E8" s="15">
        <v>0</v>
      </c>
      <c r="F8" s="7">
        <v>284617.98</v>
      </c>
      <c r="G8" s="15">
        <f t="shared" ref="G8:G10" si="1">SUM(E8-F8)</f>
        <v>-284617.98</v>
      </c>
      <c r="H8" s="12"/>
      <c r="I8" s="10"/>
    </row>
    <row r="9" spans="1:9" ht="14.85" customHeight="1" x14ac:dyDescent="0.25">
      <c r="A9" s="13" t="s">
        <v>358</v>
      </c>
      <c r="B9" s="1" t="s">
        <v>359</v>
      </c>
      <c r="C9" s="15">
        <v>31000010</v>
      </c>
      <c r="D9" s="7">
        <v>42991.81</v>
      </c>
      <c r="E9" s="15">
        <v>5000000</v>
      </c>
      <c r="F9" s="7">
        <v>0</v>
      </c>
      <c r="G9" s="15">
        <f t="shared" si="1"/>
        <v>5000000</v>
      </c>
      <c r="H9" s="12"/>
      <c r="I9" s="10"/>
    </row>
    <row r="10" spans="1:9" ht="14.85" customHeight="1" x14ac:dyDescent="0.25">
      <c r="A10" s="14" t="s">
        <v>360</v>
      </c>
      <c r="B10" s="1" t="s">
        <v>513</v>
      </c>
      <c r="C10" s="15"/>
      <c r="D10" s="7">
        <v>0</v>
      </c>
      <c r="E10" s="15">
        <v>5932794</v>
      </c>
      <c r="F10" s="7">
        <v>0</v>
      </c>
      <c r="G10" s="15">
        <f t="shared" si="1"/>
        <v>5932794</v>
      </c>
      <c r="H10" s="12"/>
      <c r="I10" s="10"/>
    </row>
    <row r="11" spans="1:9" ht="14.85" customHeight="1" x14ac:dyDescent="0.25">
      <c r="A11" s="14" t="s">
        <v>337</v>
      </c>
      <c r="B11" s="1" t="s">
        <v>361</v>
      </c>
      <c r="C11" s="15">
        <v>900000</v>
      </c>
      <c r="D11" s="7">
        <v>1353355.96</v>
      </c>
      <c r="E11" s="15">
        <v>0</v>
      </c>
      <c r="F11" s="7">
        <v>0</v>
      </c>
      <c r="G11" s="15">
        <f t="shared" ref="G11:G15" si="2">SUM(E11-F11)</f>
        <v>0</v>
      </c>
      <c r="H11" s="12"/>
      <c r="I11" s="10"/>
    </row>
    <row r="12" spans="1:9" ht="14.85" customHeight="1" x14ac:dyDescent="0.3">
      <c r="A12" s="14" t="s">
        <v>345</v>
      </c>
      <c r="B12" s="1" t="s">
        <v>346</v>
      </c>
      <c r="C12" s="15">
        <v>0</v>
      </c>
      <c r="D12" s="7">
        <v>41081.160000000003</v>
      </c>
      <c r="E12" s="15">
        <v>0</v>
      </c>
      <c r="F12" s="7">
        <v>0</v>
      </c>
      <c r="G12" s="15">
        <f t="shared" si="2"/>
        <v>0</v>
      </c>
      <c r="H12" s="12"/>
      <c r="I12" s="10"/>
    </row>
    <row r="13" spans="1:9" ht="14.85" customHeight="1" x14ac:dyDescent="0.25">
      <c r="A13" s="13" t="s">
        <v>362</v>
      </c>
      <c r="B13" s="1" t="s">
        <v>363</v>
      </c>
      <c r="C13" s="15">
        <v>0</v>
      </c>
      <c r="D13" s="7">
        <v>262955.71000000002</v>
      </c>
      <c r="E13" s="15">
        <v>0</v>
      </c>
      <c r="F13" s="7">
        <v>10664.25</v>
      </c>
      <c r="G13" s="15">
        <f t="shared" si="2"/>
        <v>-10664.25</v>
      </c>
      <c r="H13" s="12"/>
      <c r="I13" s="10"/>
    </row>
    <row r="14" spans="1:9" ht="14.85" customHeight="1" x14ac:dyDescent="0.3">
      <c r="A14" s="13" t="s">
        <v>347</v>
      </c>
      <c r="B14" s="1" t="s">
        <v>364</v>
      </c>
      <c r="C14" s="15">
        <v>348000</v>
      </c>
      <c r="D14" s="7">
        <v>51203.9</v>
      </c>
      <c r="E14" s="15">
        <v>0</v>
      </c>
      <c r="F14" s="7">
        <v>0</v>
      </c>
      <c r="G14" s="15">
        <f t="shared" si="2"/>
        <v>0</v>
      </c>
      <c r="H14" s="12"/>
      <c r="I14" s="10"/>
    </row>
    <row r="15" spans="1:9" ht="14.85" customHeight="1" x14ac:dyDescent="0.3">
      <c r="A15" s="13" t="s">
        <v>349</v>
      </c>
      <c r="B15" s="1" t="s">
        <v>350</v>
      </c>
      <c r="C15" s="15">
        <v>3900000</v>
      </c>
      <c r="D15" s="7">
        <v>2602576.4500000002</v>
      </c>
      <c r="E15" s="15">
        <v>0</v>
      </c>
      <c r="F15" s="7">
        <v>0</v>
      </c>
      <c r="G15" s="15">
        <f t="shared" si="2"/>
        <v>0</v>
      </c>
      <c r="H15" s="12"/>
      <c r="I15" s="10"/>
    </row>
    <row r="16" spans="1:9" ht="17.850000000000001" customHeight="1" x14ac:dyDescent="0.3">
      <c r="A16" s="54"/>
      <c r="B16" s="83" t="s">
        <v>365</v>
      </c>
      <c r="C16" s="53">
        <f t="shared" ref="C16:G16" si="3">SUM(C5:C15)</f>
        <v>40288010</v>
      </c>
      <c r="D16" s="84">
        <f t="shared" si="3"/>
        <v>11861132.240000002</v>
      </c>
      <c r="E16" s="53">
        <f t="shared" si="3"/>
        <v>10932794</v>
      </c>
      <c r="F16" s="84">
        <f t="shared" si="3"/>
        <v>815636.64999999991</v>
      </c>
      <c r="G16" s="53">
        <f t="shared" si="3"/>
        <v>10117157.35</v>
      </c>
      <c r="H16" s="53">
        <v>8932794</v>
      </c>
      <c r="I16" s="85"/>
    </row>
    <row r="17" spans="1:8" ht="14.85" customHeight="1" x14ac:dyDescent="0.3">
      <c r="A17" s="1"/>
      <c r="B17" s="1"/>
      <c r="C17" s="7"/>
      <c r="D17" s="7"/>
      <c r="E17" s="7"/>
      <c r="F17" s="7"/>
      <c r="G17" s="7"/>
      <c r="H17" s="12"/>
    </row>
    <row r="18" spans="1:8" ht="14.85" customHeight="1" x14ac:dyDescent="0.25">
      <c r="A18" s="56" t="s">
        <v>383</v>
      </c>
      <c r="B18" s="56"/>
      <c r="C18" s="75"/>
      <c r="D18" s="75"/>
      <c r="E18" s="75"/>
      <c r="F18" s="75"/>
      <c r="G18" s="75"/>
      <c r="H18" s="75"/>
    </row>
    <row r="19" spans="1:8" ht="19.350000000000001" customHeight="1" x14ac:dyDescent="0.25">
      <c r="A19" s="57" t="s">
        <v>384</v>
      </c>
      <c r="B19" s="57"/>
      <c r="C19" s="57"/>
      <c r="D19" s="57"/>
      <c r="E19" s="57"/>
      <c r="F19" s="57"/>
      <c r="G19" s="57"/>
      <c r="H19" s="57"/>
    </row>
    <row r="20" spans="1:8" ht="21.6" customHeight="1" x14ac:dyDescent="0.3">
      <c r="A20" s="58" t="s">
        <v>385</v>
      </c>
      <c r="B20" s="59"/>
      <c r="C20" s="60" t="s">
        <v>386</v>
      </c>
      <c r="D20" s="61" t="s">
        <v>387</v>
      </c>
      <c r="E20" s="76" t="s">
        <v>386</v>
      </c>
      <c r="F20" s="77" t="s">
        <v>388</v>
      </c>
      <c r="G20" s="76" t="s">
        <v>389</v>
      </c>
      <c r="H20" s="73"/>
    </row>
    <row r="21" spans="1:8" ht="14.85" customHeight="1" x14ac:dyDescent="0.25">
      <c r="A21" s="63" t="s">
        <v>321</v>
      </c>
      <c r="B21" s="64" t="s">
        <v>390</v>
      </c>
      <c r="C21" s="65">
        <v>0</v>
      </c>
      <c r="D21" s="66">
        <v>591703</v>
      </c>
      <c r="E21" s="65">
        <v>-591703</v>
      </c>
      <c r="F21" s="67">
        <v>0</v>
      </c>
      <c r="G21" s="70">
        <f>E21-F21</f>
        <v>-591703</v>
      </c>
      <c r="H21" s="72"/>
    </row>
    <row r="22" spans="1:8" ht="14.85" customHeight="1" x14ac:dyDescent="0.25">
      <c r="A22" s="68" t="s">
        <v>323</v>
      </c>
      <c r="B22" s="69" t="s">
        <v>391</v>
      </c>
      <c r="C22" s="70">
        <v>0</v>
      </c>
      <c r="D22" s="71">
        <v>318609</v>
      </c>
      <c r="E22" s="70">
        <v>-318609</v>
      </c>
      <c r="F22" s="72">
        <v>0</v>
      </c>
      <c r="G22" s="70">
        <f t="shared" ref="G22:G31" si="4">E22-F22</f>
        <v>-318609</v>
      </c>
      <c r="H22" s="72"/>
    </row>
    <row r="23" spans="1:8" ht="14.85" customHeight="1" x14ac:dyDescent="0.25">
      <c r="A23" s="68" t="s">
        <v>325</v>
      </c>
      <c r="B23" s="69" t="s">
        <v>392</v>
      </c>
      <c r="C23" s="70">
        <v>-238377</v>
      </c>
      <c r="D23" s="71">
        <v>227578</v>
      </c>
      <c r="E23" s="70">
        <v>-465955</v>
      </c>
      <c r="F23" s="72">
        <v>0</v>
      </c>
      <c r="G23" s="70">
        <f t="shared" si="4"/>
        <v>-465955</v>
      </c>
      <c r="H23" s="72"/>
    </row>
    <row r="24" spans="1:8" ht="14.85" customHeight="1" x14ac:dyDescent="0.3">
      <c r="A24" s="68" t="s">
        <v>327</v>
      </c>
      <c r="B24" s="69" t="s">
        <v>393</v>
      </c>
      <c r="C24" s="70">
        <v>-119250</v>
      </c>
      <c r="D24" s="71">
        <v>111974</v>
      </c>
      <c r="E24" s="70">
        <v>-185708</v>
      </c>
      <c r="F24" s="72">
        <v>0</v>
      </c>
      <c r="G24" s="70">
        <f t="shared" si="4"/>
        <v>-185708</v>
      </c>
      <c r="H24" s="72"/>
    </row>
    <row r="25" spans="1:8" ht="14.85" customHeight="1" x14ac:dyDescent="0.25">
      <c r="A25" s="68" t="s">
        <v>329</v>
      </c>
      <c r="B25" s="69" t="s">
        <v>394</v>
      </c>
      <c r="C25" s="70">
        <v>-432538</v>
      </c>
      <c r="D25" s="71"/>
      <c r="E25" s="70">
        <v>-374160</v>
      </c>
      <c r="F25" s="72">
        <v>0</v>
      </c>
      <c r="G25" s="70">
        <f t="shared" si="4"/>
        <v>-374160</v>
      </c>
      <c r="H25" s="72"/>
    </row>
    <row r="26" spans="1:8" ht="14.85" customHeight="1" x14ac:dyDescent="0.25">
      <c r="A26" s="68" t="s">
        <v>330</v>
      </c>
      <c r="B26" s="69" t="s">
        <v>395</v>
      </c>
      <c r="C26" s="70">
        <v>-445944</v>
      </c>
      <c r="D26" s="71">
        <v>455156</v>
      </c>
      <c r="E26" s="70">
        <v>-955122</v>
      </c>
      <c r="F26" s="72">
        <v>0</v>
      </c>
      <c r="G26" s="70">
        <f t="shared" si="4"/>
        <v>-955122</v>
      </c>
      <c r="H26" s="72"/>
    </row>
    <row r="27" spans="1:8" ht="14.85" customHeight="1" x14ac:dyDescent="0.35">
      <c r="A27" s="68" t="s">
        <v>335</v>
      </c>
      <c r="B27" s="69" t="s">
        <v>396</v>
      </c>
      <c r="C27" s="70"/>
      <c r="D27" s="71">
        <v>-79377</v>
      </c>
      <c r="E27" s="70">
        <v>-66902</v>
      </c>
      <c r="F27" s="72">
        <v>0</v>
      </c>
      <c r="G27" s="70">
        <f t="shared" si="4"/>
        <v>-66902</v>
      </c>
      <c r="H27" s="72"/>
    </row>
    <row r="28" spans="1:8" s="51" customFormat="1" ht="14.85" customHeight="1" x14ac:dyDescent="0.25">
      <c r="A28" s="68" t="s">
        <v>337</v>
      </c>
      <c r="B28" s="73" t="s">
        <v>403</v>
      </c>
      <c r="C28" s="72"/>
      <c r="D28" s="72"/>
      <c r="E28" s="70">
        <v>27326</v>
      </c>
      <c r="F28" s="72">
        <v>0</v>
      </c>
      <c r="G28" s="70">
        <f t="shared" si="4"/>
        <v>27326</v>
      </c>
      <c r="H28" s="72"/>
    </row>
    <row r="29" spans="1:8" ht="14.85" customHeight="1" x14ac:dyDescent="0.25">
      <c r="A29" s="68" t="s">
        <v>339</v>
      </c>
      <c r="B29" s="73" t="s">
        <v>397</v>
      </c>
      <c r="C29" s="72"/>
      <c r="D29" s="72"/>
      <c r="E29" s="70">
        <v>-1917685</v>
      </c>
      <c r="F29" s="72">
        <v>0</v>
      </c>
      <c r="G29" s="70">
        <f t="shared" si="4"/>
        <v>-1917685</v>
      </c>
      <c r="H29" s="72"/>
    </row>
    <row r="30" spans="1:8" ht="14.85" customHeight="1" x14ac:dyDescent="0.25">
      <c r="A30" s="68" t="s">
        <v>341</v>
      </c>
      <c r="B30" s="73" t="s">
        <v>398</v>
      </c>
      <c r="C30" s="72"/>
      <c r="D30" s="72"/>
      <c r="E30" s="70">
        <v>-1361046</v>
      </c>
      <c r="F30" s="72">
        <v>0</v>
      </c>
      <c r="G30" s="70">
        <f t="shared" si="4"/>
        <v>-1361046</v>
      </c>
      <c r="H30" s="72"/>
    </row>
    <row r="31" spans="1:8" ht="14.85" customHeight="1" x14ac:dyDescent="0.25">
      <c r="A31" s="68" t="s">
        <v>343</v>
      </c>
      <c r="B31" s="73" t="s">
        <v>399</v>
      </c>
      <c r="C31" s="72"/>
      <c r="D31" s="72"/>
      <c r="E31" s="70">
        <v>56501</v>
      </c>
      <c r="F31" s="72">
        <v>0</v>
      </c>
      <c r="G31" s="70">
        <f t="shared" si="4"/>
        <v>56501</v>
      </c>
      <c r="H31" s="72"/>
    </row>
    <row r="32" spans="1:8" ht="17.850000000000001" customHeight="1" x14ac:dyDescent="0.3">
      <c r="A32" s="62" t="s">
        <v>400</v>
      </c>
      <c r="B32" s="59" t="s">
        <v>385</v>
      </c>
      <c r="C32" s="60">
        <v>-1236109</v>
      </c>
      <c r="D32" s="61">
        <v>1625643</v>
      </c>
      <c r="E32" s="60">
        <f>SUM(E21:E31)</f>
        <v>-6153063</v>
      </c>
      <c r="F32" s="61">
        <f>SUM(F21:F31)</f>
        <v>0</v>
      </c>
      <c r="G32" s="60">
        <f>SUM(G21:G31)</f>
        <v>-6153063</v>
      </c>
      <c r="H32" s="72"/>
    </row>
    <row r="33" spans="1:8" ht="15.6" customHeight="1" thickBot="1" x14ac:dyDescent="0.35">
      <c r="A33" s="74"/>
      <c r="B33" s="55"/>
      <c r="C33" s="55"/>
      <c r="D33" s="55"/>
      <c r="E33" s="55"/>
      <c r="F33" s="55"/>
      <c r="G33" s="55"/>
      <c r="H33" s="55"/>
    </row>
    <row r="34" spans="1:8" ht="14.85" customHeight="1" thickBot="1" x14ac:dyDescent="0.35">
      <c r="A34" s="78" t="s">
        <v>401</v>
      </c>
      <c r="B34" s="79" t="s">
        <v>402</v>
      </c>
      <c r="C34" s="80"/>
      <c r="D34" s="80"/>
      <c r="E34" s="81">
        <f>E16+E32</f>
        <v>4779731</v>
      </c>
      <c r="F34" s="81">
        <f>F16+F32</f>
        <v>815636.64999999991</v>
      </c>
      <c r="G34" s="81">
        <f>G16+G32</f>
        <v>3964094.3499999996</v>
      </c>
      <c r="H34" s="82"/>
    </row>
    <row r="35" spans="1:8" ht="14.45" x14ac:dyDescent="0.3">
      <c r="C35" s="12"/>
      <c r="D35" s="12"/>
      <c r="E35" s="12"/>
      <c r="F35" s="12"/>
      <c r="G35" s="12"/>
      <c r="H35" s="12"/>
    </row>
    <row r="36" spans="1:8" ht="14.45" x14ac:dyDescent="0.3">
      <c r="C36" s="12"/>
      <c r="D36" s="12"/>
      <c r="E36" s="12"/>
      <c r="F36" s="12"/>
      <c r="G36" s="12"/>
      <c r="H36" s="12"/>
    </row>
    <row r="37" spans="1:8" ht="14.45" x14ac:dyDescent="0.3">
      <c r="C37" s="12"/>
      <c r="D37" s="12"/>
      <c r="E37" s="12"/>
      <c r="F37" s="12"/>
      <c r="G37" s="12"/>
      <c r="H37" s="12"/>
    </row>
    <row r="38" spans="1:8" ht="14.45" x14ac:dyDescent="0.3">
      <c r="C38" s="12"/>
      <c r="D38" s="12"/>
      <c r="E38" s="12"/>
      <c r="F38" s="12"/>
      <c r="G38" s="12"/>
      <c r="H38" s="12"/>
    </row>
    <row r="39" spans="1:8" ht="14.45" x14ac:dyDescent="0.3">
      <c r="C39" s="12"/>
      <c r="D39" s="12"/>
      <c r="E39" s="12"/>
      <c r="F39" s="12"/>
      <c r="G39" s="12"/>
      <c r="H39" s="12"/>
    </row>
    <row r="40" spans="1:8" ht="14.45" x14ac:dyDescent="0.3">
      <c r="C40" s="12"/>
      <c r="D40" s="12"/>
      <c r="E40" s="12"/>
      <c r="F40" s="12"/>
      <c r="G40" s="12"/>
      <c r="H40" s="12"/>
    </row>
    <row r="41" spans="1:8" ht="14.45" x14ac:dyDescent="0.3">
      <c r="C41" s="12"/>
      <c r="D41" s="12"/>
      <c r="E41" s="12"/>
      <c r="F41" s="12"/>
      <c r="G41" s="12"/>
      <c r="H41" s="12"/>
    </row>
    <row r="42" spans="1:8" x14ac:dyDescent="0.25">
      <c r="C42" s="12"/>
      <c r="D42" s="12"/>
      <c r="E42" s="12"/>
      <c r="F42" s="12"/>
      <c r="G42" s="12"/>
      <c r="H42" s="12"/>
    </row>
    <row r="43" spans="1:8" x14ac:dyDescent="0.25">
      <c r="C43" s="12"/>
      <c r="D43" s="12"/>
      <c r="E43" s="12"/>
      <c r="F43" s="12"/>
      <c r="G43" s="12"/>
      <c r="H43" s="12"/>
    </row>
    <row r="44" spans="1:8" x14ac:dyDescent="0.25">
      <c r="C44" s="12"/>
      <c r="D44" s="12"/>
      <c r="E44" s="12"/>
      <c r="F44" s="12"/>
      <c r="G44" s="12"/>
      <c r="H44" s="12"/>
    </row>
    <row r="45" spans="1:8" x14ac:dyDescent="0.25">
      <c r="C45" s="12"/>
      <c r="D45" s="12"/>
      <c r="E45" s="12"/>
      <c r="F45" s="12"/>
      <c r="G45" s="12"/>
      <c r="H45" s="12"/>
    </row>
    <row r="46" spans="1:8" x14ac:dyDescent="0.25">
      <c r="C46" s="12"/>
      <c r="D46" s="12"/>
      <c r="E46" s="12"/>
      <c r="F46" s="12"/>
      <c r="G46" s="12"/>
      <c r="H46" s="12"/>
    </row>
    <row r="47" spans="1:8" x14ac:dyDescent="0.25">
      <c r="C47" s="12"/>
      <c r="D47" s="12"/>
      <c r="E47" s="12"/>
      <c r="F47" s="12"/>
      <c r="G47" s="12"/>
      <c r="H47" s="12"/>
    </row>
    <row r="48" spans="1:8" x14ac:dyDescent="0.25">
      <c r="C48" s="12"/>
      <c r="D48" s="12"/>
      <c r="E48" s="12"/>
      <c r="F48" s="12"/>
      <c r="G48" s="12"/>
      <c r="H48" s="12"/>
    </row>
    <row r="49" spans="3:8" x14ac:dyDescent="0.25">
      <c r="C49" s="12"/>
      <c r="D49" s="12"/>
      <c r="E49" s="12"/>
      <c r="F49" s="12"/>
      <c r="G49" s="12"/>
      <c r="H49" s="12"/>
    </row>
    <row r="50" spans="3:8" x14ac:dyDescent="0.25">
      <c r="C50" s="12"/>
      <c r="D50" s="12"/>
      <c r="E50" s="12"/>
      <c r="F50" s="12"/>
      <c r="G50" s="12"/>
      <c r="H50" s="12"/>
    </row>
    <row r="51" spans="3:8" x14ac:dyDescent="0.25">
      <c r="C51" s="12"/>
      <c r="D51" s="12"/>
      <c r="E51" s="12"/>
      <c r="F51" s="12"/>
      <c r="G51" s="12"/>
      <c r="H51" s="12"/>
    </row>
    <row r="52" spans="3:8" x14ac:dyDescent="0.25">
      <c r="C52" s="12"/>
      <c r="D52" s="12"/>
      <c r="E52" s="12"/>
      <c r="F52" s="12"/>
      <c r="G52" s="12"/>
      <c r="H52" s="12"/>
    </row>
    <row r="53" spans="3:8" x14ac:dyDescent="0.25">
      <c r="C53" s="12"/>
      <c r="D53" s="12"/>
      <c r="E53" s="12"/>
      <c r="F53" s="12"/>
      <c r="G53" s="12"/>
      <c r="H53" s="12"/>
    </row>
    <row r="54" spans="3:8" x14ac:dyDescent="0.25">
      <c r="C54" s="12"/>
      <c r="D54" s="12"/>
      <c r="E54" s="12"/>
      <c r="F54" s="12"/>
      <c r="G54" s="12"/>
      <c r="H54" s="12"/>
    </row>
    <row r="55" spans="3:8" x14ac:dyDescent="0.25">
      <c r="C55" s="12"/>
      <c r="D55" s="12"/>
      <c r="E55" s="12"/>
      <c r="F55" s="12"/>
      <c r="G55" s="12"/>
      <c r="H55" s="12"/>
    </row>
    <row r="56" spans="3:8" x14ac:dyDescent="0.25">
      <c r="C56" s="12"/>
      <c r="D56" s="12"/>
      <c r="E56" s="12"/>
      <c r="F56" s="12"/>
      <c r="G56" s="12"/>
      <c r="H56" s="12"/>
    </row>
    <row r="57" spans="3:8" x14ac:dyDescent="0.25">
      <c r="C57" s="12"/>
      <c r="D57" s="12"/>
      <c r="E57" s="12"/>
      <c r="F57" s="12"/>
      <c r="G57" s="12"/>
      <c r="H57" s="12"/>
    </row>
    <row r="58" spans="3:8" x14ac:dyDescent="0.25">
      <c r="C58" s="12"/>
      <c r="D58" s="12"/>
      <c r="E58" s="12"/>
      <c r="F58" s="12"/>
      <c r="G58" s="12"/>
      <c r="H58" s="12"/>
    </row>
    <row r="59" spans="3:8" x14ac:dyDescent="0.25">
      <c r="C59" s="12"/>
      <c r="D59" s="12"/>
      <c r="E59" s="12"/>
      <c r="F59" s="12"/>
      <c r="G59" s="12"/>
      <c r="H59" s="12"/>
    </row>
    <row r="60" spans="3:8" x14ac:dyDescent="0.25">
      <c r="C60" s="12"/>
      <c r="D60" s="12"/>
      <c r="E60" s="12"/>
      <c r="F60" s="12"/>
      <c r="G60" s="12"/>
      <c r="H60" s="12"/>
    </row>
    <row r="61" spans="3:8" x14ac:dyDescent="0.25">
      <c r="C61" s="12"/>
      <c r="D61" s="12"/>
      <c r="E61" s="12"/>
      <c r="F61" s="12"/>
      <c r="G61" s="12"/>
      <c r="H61" s="12"/>
    </row>
    <row r="62" spans="3:8" x14ac:dyDescent="0.25">
      <c r="C62" s="12"/>
      <c r="D62" s="12"/>
      <c r="E62" s="12"/>
      <c r="F62" s="12"/>
      <c r="G62" s="12"/>
      <c r="H62" s="12"/>
    </row>
    <row r="63" spans="3:8" x14ac:dyDescent="0.25">
      <c r="C63" s="12"/>
      <c r="D63" s="12"/>
      <c r="E63" s="12"/>
      <c r="F63" s="12"/>
      <c r="G63" s="12"/>
      <c r="H63" s="12"/>
    </row>
    <row r="64" spans="3:8" x14ac:dyDescent="0.25">
      <c r="C64" s="12"/>
      <c r="D64" s="12"/>
      <c r="E64" s="12"/>
      <c r="F64" s="12"/>
      <c r="G64" s="12"/>
      <c r="H64" s="12"/>
    </row>
    <row r="65" spans="3:8" x14ac:dyDescent="0.25">
      <c r="C65" s="12"/>
      <c r="D65" s="12"/>
      <c r="E65" s="12"/>
      <c r="F65" s="12"/>
      <c r="G65" s="12"/>
      <c r="H65" s="12"/>
    </row>
    <row r="66" spans="3:8" x14ac:dyDescent="0.25">
      <c r="C66" s="12"/>
      <c r="D66" s="12"/>
      <c r="E66" s="12"/>
      <c r="F66" s="12"/>
      <c r="G66" s="12"/>
      <c r="H66" s="12"/>
    </row>
    <row r="67" spans="3:8" x14ac:dyDescent="0.25">
      <c r="C67" s="12"/>
      <c r="D67" s="12"/>
      <c r="E67" s="12"/>
      <c r="F67" s="12"/>
      <c r="G67" s="12"/>
      <c r="H67" s="12"/>
    </row>
    <row r="68" spans="3:8" x14ac:dyDescent="0.25">
      <c r="C68" s="12"/>
      <c r="D68" s="12"/>
      <c r="E68" s="12"/>
      <c r="F68" s="12"/>
      <c r="G68" s="12"/>
      <c r="H68" s="12"/>
    </row>
    <row r="69" spans="3:8" x14ac:dyDescent="0.25">
      <c r="C69" s="12"/>
      <c r="D69" s="12"/>
      <c r="E69" s="12"/>
      <c r="F69" s="12"/>
      <c r="G69" s="12"/>
      <c r="H69" s="12"/>
    </row>
    <row r="70" spans="3:8" x14ac:dyDescent="0.25">
      <c r="C70" s="12"/>
      <c r="D70" s="12"/>
      <c r="E70" s="12"/>
      <c r="F70" s="12"/>
      <c r="G70" s="12"/>
      <c r="H70" s="12"/>
    </row>
    <row r="71" spans="3:8" x14ac:dyDescent="0.25">
      <c r="C71" s="12"/>
      <c r="D71" s="12"/>
      <c r="E71" s="12"/>
      <c r="F71" s="12"/>
      <c r="G71" s="12"/>
      <c r="H71" s="12"/>
    </row>
    <row r="72" spans="3:8" x14ac:dyDescent="0.25">
      <c r="C72" s="12"/>
      <c r="D72" s="12"/>
      <c r="E72" s="12"/>
      <c r="F72" s="12"/>
      <c r="G72" s="12"/>
      <c r="H72" s="12"/>
    </row>
    <row r="73" spans="3:8" x14ac:dyDescent="0.25">
      <c r="C73" s="12"/>
      <c r="D73" s="12"/>
      <c r="E73" s="12"/>
      <c r="F73" s="12"/>
      <c r="G73" s="12"/>
      <c r="H73" s="12"/>
    </row>
  </sheetData>
  <pageMargins left="0.70866141732283472" right="0.70866141732283472" top="0.35433070866141736" bottom="0.55118110236220474" header="0.31496062992125984" footer="0.31496062992125984"/>
  <pageSetup paperSize="9" orientation="landscape" r:id="rId1"/>
  <headerFooter>
    <oddFooter>&amp;LSag 14-1642 / Dok 60399-14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2014-06-18T11:00:00+00:00</MeetingStartDate>
    <EnclosureFileNumber xmlns="d08b57ff-b9b7-4581-975d-98f87b579a51">60399/14</EnclosureFileNumber>
    <AgendaId xmlns="d08b57ff-b9b7-4581-975d-98f87b579a51">2714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1573600</FusionId>
    <AgendaAccessLevelName xmlns="d08b57ff-b9b7-4581-975d-98f87b579a51">Åben</AgendaAccessLevelName>
    <UNC xmlns="d08b57ff-b9b7-4581-975d-98f87b579a51">1404132</UNC>
    <MeetingTitle xmlns="d08b57ff-b9b7-4581-975d-98f87b579a51">18-06-2014</MeetingTitle>
    <MeetingDateAndTime xmlns="d08b57ff-b9b7-4581-975d-98f87b579a51">18-06-2014 fra 13:00 - 16:25</MeetingDateAndTime>
    <MeetingEndDate xmlns="d08b57ff-b9b7-4581-975d-98f87b579a51">2014-06-18T14:25:00+00:00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A487BDF6-08AE-4611-BF21-FC597C94A625}"/>
</file>

<file path=customXml/itemProps2.xml><?xml version="1.0" encoding="utf-8"?>
<ds:datastoreItem xmlns:ds="http://schemas.openxmlformats.org/officeDocument/2006/customXml" ds:itemID="{7C657FAD-745A-485E-B75D-B8D32AFF1F01}"/>
</file>

<file path=customXml/itemProps3.xml><?xml version="1.0" encoding="utf-8"?>
<ds:datastoreItem xmlns:ds="http://schemas.openxmlformats.org/officeDocument/2006/customXml" ds:itemID="{A0AC9536-8021-4C10-8F7A-4ADFB5AD82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Total anlæg</vt:lpstr>
      <vt:lpstr>Økonomiudvalget</vt:lpstr>
      <vt:lpstr>Plan og Teknik</vt:lpstr>
      <vt:lpstr>Børn og Undervisning</vt:lpstr>
      <vt:lpstr>Kultur og Fritid</vt:lpstr>
      <vt:lpstr>Social og Sundhed</vt:lpstr>
      <vt:lpstr>Byggemodning - salg</vt:lpstr>
      <vt:lpstr>Byggemodning - udstyk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UBU-18-06-2014 - Bilag 112.02 Anlægsudgifter pr 30042014 - Samlet for alle udvalg - Budgetopfølgning</dc:title>
  <dc:creator>Anne Margrethe Kampmann</dc:creator>
  <cp:lastModifiedBy>Lena Mørch Andersen</cp:lastModifiedBy>
  <cp:lastPrinted>2014-06-16T06:16:51Z</cp:lastPrinted>
  <dcterms:created xsi:type="dcterms:W3CDTF">2014-05-05T09:55:10Z</dcterms:created>
  <dcterms:modified xsi:type="dcterms:W3CDTF">2014-06-16T06:17:18Z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